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DANIJELA-PC\Desktop\Nova mapa\"/>
    </mc:Choice>
  </mc:AlternateContent>
  <bookViews>
    <workbookView xWindow="0" yWindow="0" windowWidth="23970" windowHeight="13485"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E292" i="9" s="1"/>
  <c r="B292" i="9" s="1"/>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F282" i="9"/>
  <c r="H281" i="9"/>
  <c r="G281" i="9"/>
  <c r="F281" i="9"/>
  <c r="E281" i="9"/>
  <c r="B281" i="9" s="1"/>
  <c r="F280" i="9"/>
  <c r="F279" i="9"/>
  <c r="F278" i="9"/>
  <c r="F276" i="9"/>
  <c r="L275" i="9"/>
  <c r="H275" i="9"/>
  <c r="F275" i="9"/>
  <c r="F274" i="9"/>
  <c r="I273" i="9"/>
  <c r="H273" i="9"/>
  <c r="E273" i="9" s="1"/>
  <c r="F273" i="9"/>
  <c r="B273" i="9"/>
  <c r="E272" i="9"/>
  <c r="M271" i="9"/>
  <c r="L271" i="9"/>
  <c r="E271" i="9"/>
  <c r="M270" i="9"/>
  <c r="L270" i="9"/>
  <c r="F270" i="9" s="1"/>
  <c r="B270" i="9" s="1"/>
  <c r="E270" i="9"/>
  <c r="M269" i="9"/>
  <c r="L269" i="9"/>
  <c r="F269" i="9"/>
  <c r="B269" i="9" s="1"/>
  <c r="E269" i="9"/>
  <c r="M268" i="9"/>
  <c r="L268" i="9"/>
  <c r="E268" i="9"/>
  <c r="M267" i="9"/>
  <c r="L267" i="9"/>
  <c r="F267" i="9" s="1"/>
  <c r="E267" i="9"/>
  <c r="B267" i="9"/>
  <c r="M266" i="9"/>
  <c r="L266" i="9"/>
  <c r="F266" i="9"/>
  <c r="B266" i="9" s="1"/>
  <c r="E266" i="9"/>
  <c r="M265" i="9"/>
  <c r="L265" i="9"/>
  <c r="E265" i="9"/>
  <c r="M264" i="9"/>
  <c r="L264" i="9"/>
  <c r="F264" i="9" s="1"/>
  <c r="E264" i="9"/>
  <c r="B264" i="9"/>
  <c r="M263" i="9"/>
  <c r="L263" i="9"/>
  <c r="F263" i="9"/>
  <c r="B263" i="9" s="1"/>
  <c r="E263" i="9"/>
  <c r="M262" i="9"/>
  <c r="L262" i="9"/>
  <c r="E262" i="9"/>
  <c r="M261" i="9"/>
  <c r="L261" i="9"/>
  <c r="F261" i="9" s="1"/>
  <c r="E261" i="9"/>
  <c r="B261" i="9"/>
  <c r="M260" i="9"/>
  <c r="L260" i="9"/>
  <c r="F260" i="9"/>
  <c r="B260" i="9" s="1"/>
  <c r="E260" i="9"/>
  <c r="M259" i="9"/>
  <c r="L259" i="9"/>
  <c r="E259" i="9"/>
  <c r="M258" i="9"/>
  <c r="L258" i="9"/>
  <c r="F258" i="9" s="1"/>
  <c r="E258" i="9"/>
  <c r="B258" i="9"/>
  <c r="M257" i="9"/>
  <c r="L257" i="9"/>
  <c r="F257" i="9"/>
  <c r="B257" i="9" s="1"/>
  <c r="E257" i="9"/>
  <c r="M256" i="9"/>
  <c r="L256" i="9"/>
  <c r="E256" i="9"/>
  <c r="M255" i="9"/>
  <c r="L255" i="9"/>
  <c r="F255" i="9" s="1"/>
  <c r="B255" i="9" s="1"/>
  <c r="E255" i="9"/>
  <c r="M254" i="9"/>
  <c r="L254" i="9"/>
  <c r="F254" i="9"/>
  <c r="B254" i="9" s="1"/>
  <c r="E254" i="9"/>
  <c r="M253" i="9"/>
  <c r="L253" i="9"/>
  <c r="E253" i="9"/>
  <c r="M252" i="9"/>
  <c r="L252" i="9"/>
  <c r="F252" i="9" s="1"/>
  <c r="B252" i="9" s="1"/>
  <c r="E252" i="9"/>
  <c r="M251" i="9"/>
  <c r="L251" i="9"/>
  <c r="F251" i="9"/>
  <c r="B251" i="9" s="1"/>
  <c r="E251" i="9"/>
  <c r="M250" i="9"/>
  <c r="L250" i="9"/>
  <c r="E250" i="9"/>
  <c r="M249" i="9"/>
  <c r="L249" i="9"/>
  <c r="F249" i="9" s="1"/>
  <c r="E249" i="9"/>
  <c r="B249" i="9"/>
  <c r="M248" i="9"/>
  <c r="L248" i="9"/>
  <c r="F248" i="9"/>
  <c r="B248" i="9" s="1"/>
  <c r="E248" i="9"/>
  <c r="M247" i="9"/>
  <c r="L247" i="9"/>
  <c r="E247" i="9"/>
  <c r="M246" i="9"/>
  <c r="L246" i="9"/>
  <c r="F246" i="9" s="1"/>
  <c r="E246" i="9"/>
  <c r="B246" i="9"/>
  <c r="M245" i="9"/>
  <c r="L245" i="9"/>
  <c r="F245" i="9"/>
  <c r="B245" i="9" s="1"/>
  <c r="E245" i="9"/>
  <c r="M244" i="9"/>
  <c r="L244" i="9"/>
  <c r="E244" i="9"/>
  <c r="M243" i="9"/>
  <c r="L243" i="9"/>
  <c r="F243" i="9" s="1"/>
  <c r="E243" i="9"/>
  <c r="B243" i="9"/>
  <c r="M242" i="9"/>
  <c r="L242" i="9"/>
  <c r="F242" i="9"/>
  <c r="B242" i="9" s="1"/>
  <c r="E242" i="9"/>
  <c r="M241" i="9"/>
  <c r="L241" i="9"/>
  <c r="E241" i="9"/>
  <c r="M240" i="9"/>
  <c r="L240" i="9"/>
  <c r="F240" i="9" s="1"/>
  <c r="E240" i="9"/>
  <c r="B240" i="9"/>
  <c r="M239" i="9"/>
  <c r="L239" i="9"/>
  <c r="F239" i="9"/>
  <c r="B239" i="9" s="1"/>
  <c r="E239" i="9"/>
  <c r="M238" i="9"/>
  <c r="L238" i="9"/>
  <c r="E238" i="9"/>
  <c r="M237" i="9"/>
  <c r="L237" i="9"/>
  <c r="F237" i="9" s="1"/>
  <c r="B237" i="9" s="1"/>
  <c r="E237" i="9"/>
  <c r="M236" i="9"/>
  <c r="L236" i="9"/>
  <c r="F236" i="9"/>
  <c r="B236" i="9" s="1"/>
  <c r="E236" i="9"/>
  <c r="M235" i="9"/>
  <c r="L235" i="9"/>
  <c r="E235" i="9"/>
  <c r="M234" i="9"/>
  <c r="L234" i="9"/>
  <c r="F234" i="9" s="1"/>
  <c r="B234" i="9" s="1"/>
  <c r="E234" i="9"/>
  <c r="M233" i="9"/>
  <c r="L233" i="9"/>
  <c r="F233" i="9"/>
  <c r="B233" i="9" s="1"/>
  <c r="E233" i="9"/>
  <c r="M232" i="9"/>
  <c r="L232" i="9"/>
  <c r="E232" i="9"/>
  <c r="M231" i="9"/>
  <c r="L231" i="9"/>
  <c r="F231" i="9" s="1"/>
  <c r="E231" i="9"/>
  <c r="B231" i="9"/>
  <c r="M230" i="9"/>
  <c r="L230" i="9"/>
  <c r="F230" i="9"/>
  <c r="B230" i="9" s="1"/>
  <c r="E230" i="9"/>
  <c r="M229" i="9"/>
  <c r="L229" i="9"/>
  <c r="E229" i="9"/>
  <c r="M228" i="9"/>
  <c r="L228" i="9"/>
  <c r="F228" i="9" s="1"/>
  <c r="E228" i="9"/>
  <c r="B228" i="9"/>
  <c r="M227" i="9"/>
  <c r="L227" i="9"/>
  <c r="F227" i="9"/>
  <c r="E227" i="9"/>
  <c r="M226" i="9"/>
  <c r="L226" i="9"/>
  <c r="E226" i="9"/>
  <c r="M225" i="9"/>
  <c r="L225" i="9"/>
  <c r="F225" i="9" s="1"/>
  <c r="E225" i="9"/>
  <c r="B225" i="9"/>
  <c r="M224" i="9"/>
  <c r="L224" i="9"/>
  <c r="F224" i="9"/>
  <c r="B224" i="9" s="1"/>
  <c r="E224" i="9"/>
  <c r="M223" i="9"/>
  <c r="L223" i="9"/>
  <c r="F223" i="9" s="1"/>
  <c r="E223" i="9"/>
  <c r="B223" i="9" s="1"/>
  <c r="M222" i="9"/>
  <c r="L222" i="9"/>
  <c r="F222" i="9" s="1"/>
  <c r="E222" i="9"/>
  <c r="B222" i="9"/>
  <c r="M221" i="9"/>
  <c r="L221" i="9"/>
  <c r="F221" i="9"/>
  <c r="E221" i="9"/>
  <c r="M220" i="9"/>
  <c r="L220" i="9"/>
  <c r="E220" i="9"/>
  <c r="M219" i="9"/>
  <c r="L219" i="9"/>
  <c r="F219" i="9" s="1"/>
  <c r="B219" i="9" s="1"/>
  <c r="E219" i="9"/>
  <c r="M218" i="9"/>
  <c r="L218" i="9"/>
  <c r="F218" i="9"/>
  <c r="B218" i="9" s="1"/>
  <c r="E218" i="9"/>
  <c r="M217" i="9"/>
  <c r="L217" i="9"/>
  <c r="F217" i="9" s="1"/>
  <c r="E217" i="9"/>
  <c r="M216" i="9"/>
  <c r="L216" i="9"/>
  <c r="F216" i="9" s="1"/>
  <c r="B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H158" i="9"/>
  <c r="G158" i="9"/>
  <c r="F158" i="9"/>
  <c r="H157" i="9"/>
  <c r="G157" i="9"/>
  <c r="E157" i="9" s="1"/>
  <c r="F157" i="9"/>
  <c r="B157" i="9"/>
  <c r="H156" i="9"/>
  <c r="G156" i="9"/>
  <c r="E156" i="9" s="1"/>
  <c r="F156" i="9"/>
  <c r="H155" i="9"/>
  <c r="G155" i="9"/>
  <c r="F155" i="9"/>
  <c r="E155" i="9"/>
  <c r="B155" i="9" s="1"/>
  <c r="H154" i="9"/>
  <c r="G154" i="9"/>
  <c r="E154" i="9" s="1"/>
  <c r="F154" i="9"/>
  <c r="B154" i="9"/>
  <c r="H153" i="9"/>
  <c r="G153" i="9"/>
  <c r="F153" i="9"/>
  <c r="E153" i="9"/>
  <c r="H152" i="9"/>
  <c r="G152" i="9"/>
  <c r="F152" i="9"/>
  <c r="E152" i="9"/>
  <c r="B152" i="9" s="1"/>
  <c r="H151" i="9"/>
  <c r="G151" i="9"/>
  <c r="E151" i="9" s="1"/>
  <c r="F151" i="9"/>
  <c r="B151" i="9"/>
  <c r="H150" i="9"/>
  <c r="G150" i="9"/>
  <c r="E150" i="9" s="1"/>
  <c r="B150" i="9" s="1"/>
  <c r="F150" i="9"/>
  <c r="H149" i="9"/>
  <c r="G149" i="9"/>
  <c r="F149" i="9"/>
  <c r="E149" i="9"/>
  <c r="B149" i="9" s="1"/>
  <c r="H148" i="9"/>
  <c r="G148" i="9"/>
  <c r="E148" i="9" s="1"/>
  <c r="B148" i="9" s="1"/>
  <c r="F148" i="9"/>
  <c r="H147" i="9"/>
  <c r="G147" i="9"/>
  <c r="F147" i="9"/>
  <c r="E147" i="9"/>
  <c r="H146" i="9"/>
  <c r="G146" i="9"/>
  <c r="F146" i="9"/>
  <c r="H145" i="9"/>
  <c r="G145" i="9"/>
  <c r="F145" i="9"/>
  <c r="H144" i="9"/>
  <c r="G144" i="9"/>
  <c r="E144" i="9" s="1"/>
  <c r="B144" i="9" s="1"/>
  <c r="F144" i="9"/>
  <c r="F143" i="9"/>
  <c r="H142" i="9"/>
  <c r="G142" i="9"/>
  <c r="E142" i="9" s="1"/>
  <c r="B142" i="9" s="1"/>
  <c r="F142" i="9"/>
  <c r="H141" i="9"/>
  <c r="G141" i="9"/>
  <c r="F141" i="9"/>
  <c r="E141" i="9"/>
  <c r="H140" i="9"/>
  <c r="G140" i="9"/>
  <c r="F140" i="9"/>
  <c r="H139" i="9"/>
  <c r="G139" i="9"/>
  <c r="F139" i="9"/>
  <c r="H138" i="9"/>
  <c r="G138" i="9"/>
  <c r="E138" i="9" s="1"/>
  <c r="B138" i="9" s="1"/>
  <c r="F138" i="9"/>
  <c r="H137" i="9"/>
  <c r="G137" i="9"/>
  <c r="F137" i="9"/>
  <c r="E137" i="9"/>
  <c r="H136" i="9"/>
  <c r="G136" i="9"/>
  <c r="F136" i="9"/>
  <c r="E136" i="9"/>
  <c r="B136" i="9"/>
  <c r="H135" i="9"/>
  <c r="G135" i="9"/>
  <c r="E135" i="9" s="1"/>
  <c r="B135" i="9" s="1"/>
  <c r="F135" i="9"/>
  <c r="H134" i="9"/>
  <c r="G134" i="9"/>
  <c r="F134" i="9"/>
  <c r="H133" i="9"/>
  <c r="G133" i="9"/>
  <c r="F133" i="9"/>
  <c r="H132" i="9"/>
  <c r="G132" i="9"/>
  <c r="E132" i="9" s="1"/>
  <c r="B132" i="9" s="1"/>
  <c r="F132" i="9"/>
  <c r="H131" i="9"/>
  <c r="G131" i="9"/>
  <c r="F131" i="9"/>
  <c r="E131" i="9"/>
  <c r="H130" i="9"/>
  <c r="G130" i="9"/>
  <c r="F130" i="9"/>
  <c r="E130" i="9"/>
  <c r="B130" i="9"/>
  <c r="H129" i="9"/>
  <c r="G129" i="9"/>
  <c r="E129" i="9" s="1"/>
  <c r="B129" i="9" s="1"/>
  <c r="F129" i="9"/>
  <c r="H128" i="9"/>
  <c r="G128" i="9"/>
  <c r="F128" i="9"/>
  <c r="H127" i="9"/>
  <c r="G127" i="9"/>
  <c r="F127" i="9"/>
  <c r="H126" i="9"/>
  <c r="G126" i="9"/>
  <c r="E126" i="9" s="1"/>
  <c r="B126" i="9" s="1"/>
  <c r="F126" i="9"/>
  <c r="H125" i="9"/>
  <c r="G125" i="9"/>
  <c r="F125" i="9"/>
  <c r="E125" i="9"/>
  <c r="H124" i="9"/>
  <c r="G124" i="9"/>
  <c r="F124" i="9"/>
  <c r="E124" i="9"/>
  <c r="B124" i="9" s="1"/>
  <c r="H123" i="9"/>
  <c r="G123" i="9"/>
  <c r="F123" i="9"/>
  <c r="E123" i="9"/>
  <c r="B123" i="9"/>
  <c r="H122" i="9"/>
  <c r="G122" i="9"/>
  <c r="F122" i="9"/>
  <c r="H121" i="9"/>
  <c r="G121" i="9"/>
  <c r="E121" i="9" s="1"/>
  <c r="B121" i="9" s="1"/>
  <c r="F121" i="9"/>
  <c r="H120" i="9"/>
  <c r="G120" i="9"/>
  <c r="E120" i="9" s="1"/>
  <c r="B120" i="9" s="1"/>
  <c r="F120" i="9"/>
  <c r="H119" i="9"/>
  <c r="G119" i="9"/>
  <c r="F119" i="9"/>
  <c r="H118" i="9"/>
  <c r="G118" i="9"/>
  <c r="F118" i="9"/>
  <c r="E118" i="9"/>
  <c r="B118" i="9" s="1"/>
  <c r="H117" i="9"/>
  <c r="G117" i="9"/>
  <c r="F117" i="9"/>
  <c r="E117" i="9"/>
  <c r="B117" i="9"/>
  <c r="H116" i="9"/>
  <c r="G116" i="9"/>
  <c r="F116" i="9"/>
  <c r="H115" i="9"/>
  <c r="G115" i="9"/>
  <c r="E115" i="9" s="1"/>
  <c r="B115" i="9" s="1"/>
  <c r="F115" i="9"/>
  <c r="H114" i="9"/>
  <c r="G114" i="9"/>
  <c r="F114" i="9"/>
  <c r="H113" i="9"/>
  <c r="G113" i="9"/>
  <c r="E113" i="9" s="1"/>
  <c r="B113" i="9" s="1"/>
  <c r="F113" i="9"/>
  <c r="H112" i="9"/>
  <c r="G112" i="9"/>
  <c r="F112" i="9"/>
  <c r="E112" i="9"/>
  <c r="B112" i="9" s="1"/>
  <c r="H111" i="9"/>
  <c r="G111" i="9"/>
  <c r="F111" i="9"/>
  <c r="E111" i="9"/>
  <c r="B111" i="9"/>
  <c r="H110" i="9"/>
  <c r="G110" i="9"/>
  <c r="F110" i="9"/>
  <c r="H109" i="9"/>
  <c r="G109" i="9"/>
  <c r="E109" i="9" s="1"/>
  <c r="B109" i="9" s="1"/>
  <c r="F109" i="9"/>
  <c r="H108" i="9"/>
  <c r="G108" i="9"/>
  <c r="F108" i="9"/>
  <c r="H107" i="9"/>
  <c r="G107" i="9"/>
  <c r="F107" i="9"/>
  <c r="E107" i="9"/>
  <c r="H106" i="9"/>
  <c r="G106" i="9"/>
  <c r="F106" i="9"/>
  <c r="E106" i="9"/>
  <c r="B106" i="9"/>
  <c r="H105" i="9"/>
  <c r="G105" i="9"/>
  <c r="F105" i="9"/>
  <c r="E105" i="9"/>
  <c r="B105" i="9"/>
  <c r="H104" i="9"/>
  <c r="G104" i="9"/>
  <c r="F104" i="9"/>
  <c r="H103" i="9"/>
  <c r="G103" i="9"/>
  <c r="E103" i="9" s="1"/>
  <c r="B103" i="9" s="1"/>
  <c r="F103" i="9"/>
  <c r="H102" i="9"/>
  <c r="G102" i="9"/>
  <c r="F102" i="9"/>
  <c r="H101" i="9"/>
  <c r="G101" i="9"/>
  <c r="F101" i="9"/>
  <c r="E101" i="9"/>
  <c r="B101" i="9" s="1"/>
  <c r="H100" i="9"/>
  <c r="G100" i="9"/>
  <c r="F100" i="9"/>
  <c r="E100" i="9"/>
  <c r="B100" i="9"/>
  <c r="H99" i="9"/>
  <c r="G99" i="9"/>
  <c r="F99" i="9"/>
  <c r="E99" i="9"/>
  <c r="B99" i="9"/>
  <c r="H98" i="9"/>
  <c r="G98" i="9"/>
  <c r="E98" i="9" s="1"/>
  <c r="B98" i="9" s="1"/>
  <c r="F98" i="9"/>
  <c r="H97" i="9"/>
  <c r="G97" i="9"/>
  <c r="E97" i="9" s="1"/>
  <c r="B97" i="9" s="1"/>
  <c r="F97" i="9"/>
  <c r="H96" i="9"/>
  <c r="G96" i="9"/>
  <c r="F96" i="9"/>
  <c r="H95" i="9"/>
  <c r="G95" i="9"/>
  <c r="F95" i="9"/>
  <c r="E95" i="9"/>
  <c r="B95" i="9" s="1"/>
  <c r="H94" i="9"/>
  <c r="G94" i="9"/>
  <c r="F94" i="9"/>
  <c r="E94" i="9"/>
  <c r="B94" i="9" s="1"/>
  <c r="H93" i="9"/>
  <c r="G93" i="9"/>
  <c r="F93" i="9"/>
  <c r="E93" i="9"/>
  <c r="B93" i="9"/>
  <c r="H92" i="9"/>
  <c r="G92" i="9"/>
  <c r="E92" i="9" s="1"/>
  <c r="B92" i="9" s="1"/>
  <c r="F92" i="9"/>
  <c r="H91" i="9"/>
  <c r="G91" i="9"/>
  <c r="E91" i="9" s="1"/>
  <c r="B91" i="9" s="1"/>
  <c r="F91" i="9"/>
  <c r="H90" i="9"/>
  <c r="G90" i="9"/>
  <c r="F90" i="9"/>
  <c r="H89" i="9"/>
  <c r="G89" i="9"/>
  <c r="E89" i="9" s="1"/>
  <c r="B89" i="9" s="1"/>
  <c r="F89" i="9"/>
  <c r="H88" i="9"/>
  <c r="G88" i="9"/>
  <c r="F88" i="9"/>
  <c r="E88" i="9"/>
  <c r="B88" i="9" s="1"/>
  <c r="H87" i="9"/>
  <c r="G87" i="9"/>
  <c r="F87" i="9"/>
  <c r="E87" i="9"/>
  <c r="B87" i="9"/>
  <c r="H86" i="9"/>
  <c r="G86" i="9"/>
  <c r="F86" i="9"/>
  <c r="H85" i="9"/>
  <c r="G85" i="9"/>
  <c r="E85" i="9" s="1"/>
  <c r="B85" i="9" s="1"/>
  <c r="F85" i="9"/>
  <c r="H84" i="9"/>
  <c r="G84" i="9"/>
  <c r="F84" i="9"/>
  <c r="H83" i="9"/>
  <c r="G83" i="9"/>
  <c r="E83" i="9" s="1"/>
  <c r="B83" i="9" s="1"/>
  <c r="F83" i="9"/>
  <c r="H82" i="9"/>
  <c r="G82" i="9"/>
  <c r="F82" i="9"/>
  <c r="E82" i="9"/>
  <c r="B82" i="9" s="1"/>
  <c r="H81" i="9"/>
  <c r="G81" i="9"/>
  <c r="F81" i="9"/>
  <c r="E81" i="9"/>
  <c r="B81" i="9"/>
  <c r="H80" i="9"/>
  <c r="G80" i="9"/>
  <c r="F80" i="9"/>
  <c r="H79" i="9"/>
  <c r="G79" i="9"/>
  <c r="E79" i="9" s="1"/>
  <c r="B79" i="9" s="1"/>
  <c r="F79" i="9"/>
  <c r="H78" i="9"/>
  <c r="G78" i="9"/>
  <c r="F78" i="9"/>
  <c r="H77" i="9"/>
  <c r="G77" i="9"/>
  <c r="E77" i="9" s="1"/>
  <c r="B77" i="9" s="1"/>
  <c r="F77" i="9"/>
  <c r="H76" i="9"/>
  <c r="G76" i="9"/>
  <c r="F76" i="9"/>
  <c r="E76" i="9"/>
  <c r="B76" i="9" s="1"/>
  <c r="H75" i="9"/>
  <c r="G75" i="9"/>
  <c r="F75" i="9"/>
  <c r="E75" i="9"/>
  <c r="B75" i="9"/>
  <c r="H74" i="9"/>
  <c r="G74" i="9"/>
  <c r="F74" i="9"/>
  <c r="H73" i="9"/>
  <c r="G73" i="9"/>
  <c r="E73" i="9" s="1"/>
  <c r="B73" i="9" s="1"/>
  <c r="F73" i="9"/>
  <c r="H72" i="9"/>
  <c r="G72" i="9"/>
  <c r="F72" i="9"/>
  <c r="H71" i="9"/>
  <c r="G71" i="9"/>
  <c r="F71" i="9"/>
  <c r="E71" i="9"/>
  <c r="H70" i="9"/>
  <c r="G70" i="9"/>
  <c r="F70" i="9"/>
  <c r="E70" i="9"/>
  <c r="B70" i="9"/>
  <c r="H69" i="9"/>
  <c r="G69" i="9"/>
  <c r="F69" i="9"/>
  <c r="E69" i="9"/>
  <c r="B69" i="9"/>
  <c r="H68" i="9"/>
  <c r="G68" i="9"/>
  <c r="F68" i="9"/>
  <c r="H67" i="9"/>
  <c r="G67" i="9"/>
  <c r="E67" i="9" s="1"/>
  <c r="B67" i="9" s="1"/>
  <c r="F67" i="9"/>
  <c r="H66" i="9"/>
  <c r="G66" i="9"/>
  <c r="F66" i="9"/>
  <c r="H65" i="9"/>
  <c r="G65" i="9"/>
  <c r="F65" i="9"/>
  <c r="E65" i="9"/>
  <c r="B65" i="9" s="1"/>
  <c r="H64" i="9"/>
  <c r="G64" i="9"/>
  <c r="F64" i="9"/>
  <c r="E64" i="9"/>
  <c r="B64" i="9"/>
  <c r="H63" i="9"/>
  <c r="G63" i="9"/>
  <c r="F63" i="9"/>
  <c r="E63" i="9"/>
  <c r="B63" i="9"/>
  <c r="H62" i="9"/>
  <c r="G62" i="9"/>
  <c r="E62" i="9" s="1"/>
  <c r="B62" i="9" s="1"/>
  <c r="F62" i="9"/>
  <c r="H61" i="9"/>
  <c r="G61" i="9"/>
  <c r="E61" i="9" s="1"/>
  <c r="B61" i="9" s="1"/>
  <c r="F61" i="9"/>
  <c r="H60" i="9"/>
  <c r="G60" i="9"/>
  <c r="F60" i="9"/>
  <c r="H59" i="9"/>
  <c r="G59" i="9"/>
  <c r="F59" i="9"/>
  <c r="E59" i="9"/>
  <c r="B59" i="9" s="1"/>
  <c r="H58" i="9"/>
  <c r="G58" i="9"/>
  <c r="F58" i="9"/>
  <c r="E58" i="9"/>
  <c r="B58" i="9" s="1"/>
  <c r="H57" i="9"/>
  <c r="G57" i="9"/>
  <c r="F57" i="9"/>
  <c r="E57" i="9"/>
  <c r="B57" i="9"/>
  <c r="H56" i="9"/>
  <c r="G56" i="9"/>
  <c r="E56" i="9" s="1"/>
  <c r="B56" i="9" s="1"/>
  <c r="F56" i="9"/>
  <c r="H55" i="9"/>
  <c r="G55" i="9"/>
  <c r="E55" i="9" s="1"/>
  <c r="B55" i="9" s="1"/>
  <c r="F55" i="9"/>
  <c r="H54" i="9"/>
  <c r="G54" i="9"/>
  <c r="F54" i="9"/>
  <c r="H53" i="9"/>
  <c r="G53" i="9"/>
  <c r="E53" i="9" s="1"/>
  <c r="B53" i="9" s="1"/>
  <c r="F53" i="9"/>
  <c r="H52" i="9"/>
  <c r="G52" i="9"/>
  <c r="F52" i="9"/>
  <c r="E52" i="9"/>
  <c r="B52" i="9" s="1"/>
  <c r="H51" i="9"/>
  <c r="G51" i="9"/>
  <c r="F51" i="9"/>
  <c r="E51" i="9"/>
  <c r="B51" i="9"/>
  <c r="H50" i="9"/>
  <c r="G50" i="9"/>
  <c r="F50" i="9"/>
  <c r="H49" i="9"/>
  <c r="G49" i="9"/>
  <c r="E49" i="9" s="1"/>
  <c r="B49" i="9" s="1"/>
  <c r="F49" i="9"/>
  <c r="H48" i="9"/>
  <c r="G48" i="9"/>
  <c r="F48" i="9"/>
  <c r="H47" i="9"/>
  <c r="G47" i="9"/>
  <c r="E47" i="9" s="1"/>
  <c r="B47" i="9" s="1"/>
  <c r="F47" i="9"/>
  <c r="H46" i="9"/>
  <c r="G46" i="9"/>
  <c r="F46" i="9"/>
  <c r="E46" i="9"/>
  <c r="B46" i="9" s="1"/>
  <c r="H45" i="9"/>
  <c r="G45" i="9"/>
  <c r="F45" i="9"/>
  <c r="E45" i="9"/>
  <c r="B45" i="9"/>
  <c r="H44" i="9"/>
  <c r="G44" i="9"/>
  <c r="F44" i="9"/>
  <c r="H43" i="9"/>
  <c r="G43" i="9"/>
  <c r="E43" i="9" s="1"/>
  <c r="B43" i="9" s="1"/>
  <c r="F43" i="9"/>
  <c r="H42" i="9"/>
  <c r="G42" i="9"/>
  <c r="F42" i="9"/>
  <c r="H41" i="9"/>
  <c r="G41" i="9"/>
  <c r="E41" i="9" s="1"/>
  <c r="B41" i="9" s="1"/>
  <c r="F41" i="9"/>
  <c r="H40" i="9"/>
  <c r="G40" i="9"/>
  <c r="F40" i="9"/>
  <c r="E40" i="9"/>
  <c r="B40" i="9" s="1"/>
  <c r="H39" i="9"/>
  <c r="G39" i="9"/>
  <c r="F39" i="9"/>
  <c r="E39" i="9"/>
  <c r="B39" i="9"/>
  <c r="H38" i="9"/>
  <c r="G38" i="9"/>
  <c r="F38" i="9"/>
  <c r="H37" i="9"/>
  <c r="G37" i="9"/>
  <c r="E37" i="9" s="1"/>
  <c r="B37" i="9" s="1"/>
  <c r="F37" i="9"/>
  <c r="H36" i="9"/>
  <c r="G36" i="9"/>
  <c r="F36" i="9"/>
  <c r="H35" i="9"/>
  <c r="G35" i="9"/>
  <c r="F35" i="9"/>
  <c r="E35" i="9"/>
  <c r="H34" i="9"/>
  <c r="G34" i="9"/>
  <c r="F34" i="9"/>
  <c r="E34" i="9"/>
  <c r="B34" i="9"/>
  <c r="H33" i="9"/>
  <c r="G33" i="9"/>
  <c r="F33" i="9"/>
  <c r="H32" i="9"/>
  <c r="G32" i="9"/>
  <c r="F32" i="9"/>
  <c r="H31" i="9"/>
  <c r="G31" i="9"/>
  <c r="E31" i="9" s="1"/>
  <c r="B31" i="9" s="1"/>
  <c r="F31" i="9"/>
  <c r="H30" i="9"/>
  <c r="G30" i="9"/>
  <c r="F30" i="9"/>
  <c r="H29" i="9"/>
  <c r="G29" i="9"/>
  <c r="F29" i="9"/>
  <c r="E29" i="9"/>
  <c r="B29" i="9" s="1"/>
  <c r="H28" i="9"/>
  <c r="G28" i="9"/>
  <c r="F28" i="9"/>
  <c r="E28" i="9"/>
  <c r="B28" i="9"/>
  <c r="H27" i="9"/>
  <c r="G27" i="9"/>
  <c r="E27" i="9" s="1"/>
  <c r="B27" i="9" s="1"/>
  <c r="F27" i="9"/>
  <c r="H26" i="9"/>
  <c r="G26" i="9"/>
  <c r="E26" i="9" s="1"/>
  <c r="B26" i="9" s="1"/>
  <c r="F26" i="9"/>
  <c r="H25" i="9"/>
  <c r="G25" i="9"/>
  <c r="E25" i="9" s="1"/>
  <c r="B25" i="9" s="1"/>
  <c r="F25" i="9"/>
  <c r="H24" i="9"/>
  <c r="G24" i="9"/>
  <c r="F24" i="9"/>
  <c r="H23" i="9"/>
  <c r="E23" i="9" s="1"/>
  <c r="B23" i="9" s="1"/>
  <c r="G23" i="9"/>
  <c r="F23" i="9"/>
  <c r="H22" i="9"/>
  <c r="G22" i="9"/>
  <c r="F22" i="9"/>
  <c r="E22" i="9"/>
  <c r="B22" i="9" s="1"/>
  <c r="F21" i="9"/>
  <c r="F4" i="9"/>
  <c r="O3" i="9"/>
  <c r="G275" i="9" s="1"/>
  <c r="E275" i="9" s="1"/>
  <c r="I3" i="9"/>
  <c r="H3" i="9"/>
  <c r="G3" i="9"/>
  <c r="D101" i="8"/>
  <c r="D95" i="8"/>
  <c r="D90" i="8"/>
  <c r="D85" i="8"/>
  <c r="D80" i="8"/>
  <c r="D75" i="8"/>
  <c r="C1550" i="1" s="1"/>
  <c r="D70" i="8"/>
  <c r="D65" i="8"/>
  <c r="D60" i="8"/>
  <c r="D55" i="8"/>
  <c r="D50" i="8"/>
  <c r="D49" i="8"/>
  <c r="C1524" i="1" s="1"/>
  <c r="D44" i="8"/>
  <c r="D36" i="8"/>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C1409" i="1" s="1"/>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6" i="5" s="1"/>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D352" i="4"/>
  <c r="F352" i="4" s="1"/>
  <c r="D351" i="4"/>
  <c r="E350"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s="1"/>
  <c r="E407"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87" i="9" s="1"/>
  <c r="E187" i="9" s="1"/>
  <c r="B187" i="9" s="1"/>
  <c r="E7"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H1567" i="1" s="1"/>
  <c r="C1566" i="1"/>
  <c r="C1565" i="1"/>
  <c r="C1564" i="1"/>
  <c r="C1563" i="1"/>
  <c r="C1562" i="1"/>
  <c r="C1561" i="1"/>
  <c r="C1560" i="1"/>
  <c r="C1559" i="1"/>
  <c r="C1558" i="1"/>
  <c r="C1557" i="1"/>
  <c r="C1556" i="1"/>
  <c r="C1555" i="1"/>
  <c r="C1554" i="1"/>
  <c r="C1553" i="1"/>
  <c r="C1552" i="1"/>
  <c r="C1551" i="1"/>
  <c r="H1550" i="1"/>
  <c r="G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H1524" i="1"/>
  <c r="G1524" i="1"/>
  <c r="C1523" i="1"/>
  <c r="C1522" i="1"/>
  <c r="C1521" i="1"/>
  <c r="C1520" i="1"/>
  <c r="C1519" i="1"/>
  <c r="C1516" i="1"/>
  <c r="C1515" i="1"/>
  <c r="H1515" i="1" s="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H1491" i="1" s="1"/>
  <c r="C1490" i="1"/>
  <c r="C1489" i="1"/>
  <c r="C1488" i="1"/>
  <c r="C1487" i="1"/>
  <c r="C1486" i="1"/>
  <c r="C1485" i="1"/>
  <c r="C1484" i="1"/>
  <c r="C1483" i="1"/>
  <c r="C1482" i="1"/>
  <c r="C1481" i="1"/>
  <c r="C1480" i="1"/>
  <c r="H1479" i="1"/>
  <c r="I1479" i="1" s="1"/>
  <c r="D1479" i="1"/>
  <c r="G1479" i="1" s="1"/>
  <c r="C1479" i="1"/>
  <c r="H1478" i="1"/>
  <c r="G1478" i="1"/>
  <c r="I1478" i="1" s="1"/>
  <c r="D1478" i="1"/>
  <c r="C1478" i="1"/>
  <c r="J1478" i="1" s="1"/>
  <c r="H1477" i="1"/>
  <c r="G1477" i="1"/>
  <c r="I1477" i="1" s="1"/>
  <c r="D1477" i="1"/>
  <c r="C1477" i="1"/>
  <c r="D1476" i="1"/>
  <c r="H1476" i="1" s="1"/>
  <c r="C1476" i="1"/>
  <c r="J1476" i="1" s="1"/>
  <c r="D1475" i="1"/>
  <c r="C1475" i="1"/>
  <c r="J1474" i="1"/>
  <c r="D1474" i="1"/>
  <c r="G1474" i="1" s="1"/>
  <c r="C1474" i="1"/>
  <c r="D1473" i="1"/>
  <c r="C1473" i="1"/>
  <c r="D1472" i="1"/>
  <c r="J1472" i="1" s="1"/>
  <c r="C1472" i="1"/>
  <c r="G1471" i="1"/>
  <c r="D1471" i="1"/>
  <c r="J1471" i="1" s="1"/>
  <c r="C1471" i="1"/>
  <c r="H1470" i="1"/>
  <c r="D1470" i="1"/>
  <c r="C1470" i="1"/>
  <c r="G1470" i="1" s="1"/>
  <c r="C1469" i="1"/>
  <c r="H1468" i="1"/>
  <c r="G1468" i="1"/>
  <c r="I1468" i="1" s="1"/>
  <c r="D1468" i="1"/>
  <c r="C1468" i="1"/>
  <c r="D1467" i="1"/>
  <c r="H1467" i="1" s="1"/>
  <c r="C1467" i="1"/>
  <c r="J1467" i="1" s="1"/>
  <c r="D1466" i="1"/>
  <c r="C1466" i="1"/>
  <c r="G1465" i="1"/>
  <c r="I1465" i="1" s="1"/>
  <c r="D1465" i="1"/>
  <c r="H1465" i="1" s="1"/>
  <c r="C1465" i="1"/>
  <c r="J1465" i="1" s="1"/>
  <c r="H1464" i="1"/>
  <c r="I1464" i="1" s="1"/>
  <c r="D1464" i="1"/>
  <c r="G1464" i="1" s="1"/>
  <c r="C1464" i="1"/>
  <c r="I1463" i="1"/>
  <c r="H1463" i="1"/>
  <c r="G1463" i="1"/>
  <c r="D1463" i="1"/>
  <c r="C1463" i="1"/>
  <c r="J1463" i="1" s="1"/>
  <c r="H1462" i="1"/>
  <c r="G1462" i="1"/>
  <c r="I1462" i="1" s="1"/>
  <c r="D1462" i="1"/>
  <c r="C1462" i="1"/>
  <c r="G1461" i="1"/>
  <c r="D1461" i="1"/>
  <c r="C1461" i="1"/>
  <c r="H1461" i="1" s="1"/>
  <c r="J1460" i="1"/>
  <c r="D1460" i="1"/>
  <c r="C1460" i="1"/>
  <c r="D1459" i="1"/>
  <c r="C1459" i="1"/>
  <c r="D1458" i="1"/>
  <c r="C1458" i="1"/>
  <c r="G1457" i="1"/>
  <c r="I1457" i="1" s="1"/>
  <c r="D1457" i="1"/>
  <c r="C1457" i="1"/>
  <c r="H1457" i="1" s="1"/>
  <c r="D1456" i="1"/>
  <c r="G1456" i="1" s="1"/>
  <c r="C1456" i="1"/>
  <c r="G1455" i="1"/>
  <c r="D1455" i="1"/>
  <c r="C1455" i="1"/>
  <c r="H1454" i="1"/>
  <c r="D1454" i="1"/>
  <c r="C1454" i="1"/>
  <c r="G1454" i="1" s="1"/>
  <c r="C1453" i="1"/>
  <c r="I1452" i="1"/>
  <c r="G1452" i="1"/>
  <c r="D1452" i="1"/>
  <c r="H1452" i="1" s="1"/>
  <c r="C1452" i="1"/>
  <c r="J1452" i="1" s="1"/>
  <c r="D1451" i="1"/>
  <c r="C1451" i="1"/>
  <c r="H1450" i="1"/>
  <c r="G1450" i="1"/>
  <c r="I1450" i="1" s="1"/>
  <c r="D1450" i="1"/>
  <c r="C1450" i="1"/>
  <c r="J1450" i="1" s="1"/>
  <c r="H1449" i="1"/>
  <c r="D1449" i="1"/>
  <c r="G1449" i="1" s="1"/>
  <c r="I1449" i="1" s="1"/>
  <c r="C1449" i="1"/>
  <c r="D1448" i="1"/>
  <c r="H1448" i="1" s="1"/>
  <c r="C1448" i="1"/>
  <c r="D1447" i="1"/>
  <c r="C1447" i="1"/>
  <c r="G1446" i="1"/>
  <c r="I1446" i="1" s="1"/>
  <c r="D1446" i="1"/>
  <c r="H1446" i="1" s="1"/>
  <c r="C1446" i="1"/>
  <c r="J1446" i="1" s="1"/>
  <c r="C1445" i="1"/>
  <c r="G1444" i="1"/>
  <c r="D1444" i="1"/>
  <c r="C1444" i="1"/>
  <c r="D1443" i="1"/>
  <c r="C1443" i="1"/>
  <c r="D1442" i="1"/>
  <c r="C1442" i="1"/>
  <c r="D1441" i="1"/>
  <c r="C1441" i="1"/>
  <c r="D1440" i="1"/>
  <c r="C1440" i="1"/>
  <c r="H1439" i="1"/>
  <c r="G1439" i="1"/>
  <c r="I1439" i="1" s="1"/>
  <c r="D1439" i="1"/>
  <c r="C1439" i="1"/>
  <c r="J1439" i="1" s="1"/>
  <c r="D1438" i="1"/>
  <c r="C1438" i="1"/>
  <c r="C1437" i="1"/>
  <c r="C1436" i="1"/>
  <c r="D1434" i="1"/>
  <c r="C1434" i="1"/>
  <c r="D1433" i="1"/>
  <c r="C1433" i="1"/>
  <c r="D1432" i="1"/>
  <c r="C1432" i="1"/>
  <c r="D1431" i="1"/>
  <c r="C1431" i="1"/>
  <c r="D1430" i="1"/>
  <c r="C1430" i="1"/>
  <c r="H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D1417" i="1"/>
  <c r="C1417" i="1"/>
  <c r="C1416" i="1"/>
  <c r="H1416" i="1" s="1"/>
  <c r="D1415" i="1"/>
  <c r="C1415" i="1"/>
  <c r="G1415" i="1" s="1"/>
  <c r="D1414" i="1"/>
  <c r="C1414" i="1"/>
  <c r="D1413" i="1"/>
  <c r="C1413" i="1"/>
  <c r="D1412" i="1"/>
  <c r="C1412" i="1"/>
  <c r="D1411" i="1"/>
  <c r="C1411" i="1"/>
  <c r="D1410" i="1"/>
  <c r="C1410" i="1"/>
  <c r="D1409" i="1"/>
  <c r="D1407" i="1"/>
  <c r="C1407" i="1"/>
  <c r="D1406" i="1"/>
  <c r="C1406" i="1"/>
  <c r="D1405" i="1"/>
  <c r="C1405" i="1"/>
  <c r="D1404" i="1"/>
  <c r="C1404" i="1"/>
  <c r="D1403" i="1"/>
  <c r="C1403" i="1"/>
  <c r="G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H1372" i="1" s="1"/>
  <c r="D1371" i="1"/>
  <c r="C1371" i="1"/>
  <c r="D1370" i="1"/>
  <c r="C1370" i="1"/>
  <c r="G1370" i="1" s="1"/>
  <c r="D1369" i="1"/>
  <c r="C1369" i="1"/>
  <c r="D1368" i="1"/>
  <c r="C1368" i="1"/>
  <c r="D1367" i="1"/>
  <c r="C1367" i="1"/>
  <c r="H1367" i="1" s="1"/>
  <c r="D1366" i="1"/>
  <c r="C1366" i="1"/>
  <c r="D1365" i="1"/>
  <c r="C1365" i="1"/>
  <c r="D1364" i="1"/>
  <c r="C1364" i="1"/>
  <c r="D1363" i="1"/>
  <c r="C1363" i="1"/>
  <c r="H1363" i="1" s="1"/>
  <c r="D1362" i="1"/>
  <c r="C1362" i="1"/>
  <c r="D1361" i="1"/>
  <c r="C1361" i="1"/>
  <c r="G1361" i="1" s="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G1349" i="1" s="1"/>
  <c r="D1348" i="1"/>
  <c r="C1348" i="1"/>
  <c r="D1347" i="1"/>
  <c r="C1347" i="1"/>
  <c r="D1346" i="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D1333" i="1"/>
  <c r="C1333" i="1"/>
  <c r="H1333" i="1" s="1"/>
  <c r="D1332" i="1"/>
  <c r="C1332" i="1"/>
  <c r="D1331" i="1"/>
  <c r="C1331" i="1"/>
  <c r="G1331" i="1" s="1"/>
  <c r="D1330" i="1"/>
  <c r="C1330" i="1"/>
  <c r="G1330" i="1" s="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G1310" i="1" s="1"/>
  <c r="D1309" i="1"/>
  <c r="C1309" i="1"/>
  <c r="G1309" i="1" s="1"/>
  <c r="D1308" i="1"/>
  <c r="C1308" i="1"/>
  <c r="H1308" i="1" s="1"/>
  <c r="D1307" i="1"/>
  <c r="C1307" i="1"/>
  <c r="H1307" i="1" s="1"/>
  <c r="D1306" i="1"/>
  <c r="C1306" i="1"/>
  <c r="D1305" i="1"/>
  <c r="C1305" i="1"/>
  <c r="D1304" i="1"/>
  <c r="D1303" i="1"/>
  <c r="C1303" i="1"/>
  <c r="D1302" i="1"/>
  <c r="C1302" i="1"/>
  <c r="G1302" i="1" s="1"/>
  <c r="D1301" i="1"/>
  <c r="C1301" i="1"/>
  <c r="D1300" i="1"/>
  <c r="D1298" i="1"/>
  <c r="C1298" i="1"/>
  <c r="D1297" i="1"/>
  <c r="C1297" i="1"/>
  <c r="D1296" i="1"/>
  <c r="C1296" i="1"/>
  <c r="D1295" i="1"/>
  <c r="C1295" i="1"/>
  <c r="G1295" i="1" s="1"/>
  <c r="D1294" i="1"/>
  <c r="C1294" i="1"/>
  <c r="G1294" i="1" s="1"/>
  <c r="D1293" i="1"/>
  <c r="C1293" i="1"/>
  <c r="H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G1277" i="1" s="1"/>
  <c r="D1276" i="1"/>
  <c r="C1276" i="1"/>
  <c r="D1275" i="1"/>
  <c r="C1275" i="1"/>
  <c r="D1274" i="1"/>
  <c r="C1274" i="1"/>
  <c r="D1273" i="1"/>
  <c r="C1273" i="1"/>
  <c r="D1272" i="1"/>
  <c r="C1272" i="1"/>
  <c r="G1272" i="1" s="1"/>
  <c r="D1271" i="1"/>
  <c r="C1271" i="1"/>
  <c r="D1270" i="1"/>
  <c r="C1270" i="1"/>
  <c r="D1269" i="1"/>
  <c r="C1269" i="1"/>
  <c r="D1268" i="1"/>
  <c r="C1268" i="1"/>
  <c r="G1268" i="1" s="1"/>
  <c r="D1267" i="1"/>
  <c r="C1267" i="1"/>
  <c r="G1267" i="1" s="1"/>
  <c r="D1266" i="1"/>
  <c r="C1266" i="1"/>
  <c r="H1266" i="1" s="1"/>
  <c r="D1265" i="1"/>
  <c r="C1265" i="1"/>
  <c r="D1264" i="1"/>
  <c r="C1264" i="1"/>
  <c r="D1263" i="1"/>
  <c r="C1263" i="1"/>
  <c r="D1262" i="1"/>
  <c r="C1262" i="1"/>
  <c r="D1261" i="1"/>
  <c r="C1261" i="1"/>
  <c r="D1260" i="1"/>
  <c r="C1260" i="1"/>
  <c r="D1259" i="1"/>
  <c r="C1259" i="1"/>
  <c r="D1258" i="1"/>
  <c r="C1258" i="1"/>
  <c r="G1258" i="1" s="1"/>
  <c r="D1257" i="1"/>
  <c r="C1257" i="1"/>
  <c r="D1256" i="1"/>
  <c r="C1256" i="1"/>
  <c r="D1255" i="1"/>
  <c r="C1255" i="1"/>
  <c r="D1254" i="1"/>
  <c r="C1254" i="1"/>
  <c r="D1253" i="1"/>
  <c r="C1253" i="1"/>
  <c r="D1252" i="1"/>
  <c r="C1252" i="1"/>
  <c r="H1252" i="1" s="1"/>
  <c r="D1251" i="1"/>
  <c r="C1251" i="1"/>
  <c r="D1250" i="1"/>
  <c r="C1250" i="1"/>
  <c r="G1250" i="1" s="1"/>
  <c r="D1249" i="1"/>
  <c r="C1249" i="1"/>
  <c r="D1248" i="1"/>
  <c r="C1248" i="1"/>
  <c r="D1247" i="1"/>
  <c r="C1247" i="1"/>
  <c r="D1246" i="1"/>
  <c r="C1246" i="1"/>
  <c r="D1245" i="1"/>
  <c r="C1245" i="1"/>
  <c r="G1245" i="1" s="1"/>
  <c r="D1244" i="1"/>
  <c r="C1244" i="1"/>
  <c r="D1243" i="1"/>
  <c r="C1243" i="1"/>
  <c r="D1242" i="1"/>
  <c r="C1242" i="1"/>
  <c r="D1241" i="1"/>
  <c r="C1241" i="1"/>
  <c r="D1240" i="1"/>
  <c r="C1240" i="1"/>
  <c r="G1240" i="1" s="1"/>
  <c r="D1239" i="1"/>
  <c r="C1239" i="1"/>
  <c r="H1239" i="1" s="1"/>
  <c r="D1238" i="1"/>
  <c r="C1238" i="1"/>
  <c r="H1238" i="1" s="1"/>
  <c r="D1237" i="1"/>
  <c r="C1237" i="1"/>
  <c r="C1236" i="1"/>
  <c r="D1234" i="1"/>
  <c r="C1234" i="1"/>
  <c r="D1233" i="1"/>
  <c r="C1233" i="1"/>
  <c r="D1232" i="1"/>
  <c r="C1232" i="1"/>
  <c r="D1231" i="1"/>
  <c r="C1231" i="1"/>
  <c r="D1230" i="1"/>
  <c r="C1230" i="1"/>
  <c r="D1229" i="1"/>
  <c r="C1229" i="1"/>
  <c r="D1228" i="1"/>
  <c r="C1228" i="1"/>
  <c r="D1227" i="1"/>
  <c r="C1227" i="1"/>
  <c r="H1227" i="1" s="1"/>
  <c r="D1226" i="1"/>
  <c r="C1226" i="1"/>
  <c r="D1225" i="1"/>
  <c r="C1225" i="1"/>
  <c r="D1224" i="1"/>
  <c r="C1224" i="1"/>
  <c r="D1223" i="1"/>
  <c r="D1222" i="1"/>
  <c r="D1221" i="1"/>
  <c r="C1221" i="1"/>
  <c r="D1220" i="1"/>
  <c r="C1220" i="1"/>
  <c r="D1219" i="1"/>
  <c r="D1218" i="1"/>
  <c r="C1218" i="1"/>
  <c r="D1217" i="1"/>
  <c r="C1217" i="1"/>
  <c r="D1216" i="1"/>
  <c r="C1216" i="1"/>
  <c r="G1216" i="1" s="1"/>
  <c r="D1215" i="1"/>
  <c r="C1215" i="1"/>
  <c r="D1214" i="1"/>
  <c r="D1213" i="1"/>
  <c r="C1213" i="1"/>
  <c r="D1212" i="1"/>
  <c r="C1212" i="1"/>
  <c r="D1211" i="1"/>
  <c r="C1211" i="1"/>
  <c r="G1211" i="1" s="1"/>
  <c r="D1210" i="1"/>
  <c r="C1210" i="1"/>
  <c r="H1210" i="1" s="1"/>
  <c r="D1209" i="1"/>
  <c r="C1209" i="1"/>
  <c r="D1208" i="1"/>
  <c r="C1208" i="1"/>
  <c r="D1207" i="1"/>
  <c r="C1207" i="1"/>
  <c r="G1207" i="1" s="1"/>
  <c r="D1206" i="1"/>
  <c r="C1206" i="1"/>
  <c r="G1206" i="1" s="1"/>
  <c r="D1205" i="1"/>
  <c r="C1205" i="1"/>
  <c r="H1205" i="1" s="1"/>
  <c r="D1204" i="1"/>
  <c r="C1204" i="1"/>
  <c r="D1203" i="1"/>
  <c r="C1203" i="1"/>
  <c r="H1203" i="1" s="1"/>
  <c r="D1202" i="1"/>
  <c r="C1202" i="1"/>
  <c r="G1202" i="1" s="1"/>
  <c r="D1201" i="1"/>
  <c r="C1201" i="1"/>
  <c r="D1200" i="1"/>
  <c r="C1200" i="1"/>
  <c r="D1199" i="1"/>
  <c r="C1199" i="1"/>
  <c r="D1198" i="1"/>
  <c r="C1198" i="1"/>
  <c r="G1198" i="1" s="1"/>
  <c r="D1197" i="1"/>
  <c r="C1197" i="1"/>
  <c r="D1196" i="1"/>
  <c r="C1196" i="1"/>
  <c r="D1195" i="1"/>
  <c r="C1195" i="1"/>
  <c r="H1195" i="1" s="1"/>
  <c r="D1194" i="1"/>
  <c r="C1194" i="1"/>
  <c r="D1193" i="1"/>
  <c r="C1193" i="1"/>
  <c r="D1192" i="1"/>
  <c r="C1192" i="1"/>
  <c r="G1192" i="1" s="1"/>
  <c r="D1191" i="1"/>
  <c r="C1191" i="1"/>
  <c r="D1190" i="1"/>
  <c r="C1190" i="1"/>
  <c r="H1190" i="1" s="1"/>
  <c r="D1189" i="1"/>
  <c r="C1189" i="1"/>
  <c r="H1189" i="1" s="1"/>
  <c r="D1188" i="1"/>
  <c r="C1188" i="1"/>
  <c r="D1187" i="1"/>
  <c r="C1187" i="1"/>
  <c r="G1187" i="1" s="1"/>
  <c r="D1186" i="1"/>
  <c r="C1186" i="1"/>
  <c r="D1185" i="1"/>
  <c r="C1185" i="1"/>
  <c r="D1184" i="1"/>
  <c r="C1184" i="1"/>
  <c r="G1184" i="1" s="1"/>
  <c r="D1183"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D1171" i="1"/>
  <c r="C1171" i="1"/>
  <c r="G1171" i="1" s="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G1160" i="1" s="1"/>
  <c r="D1159" i="1"/>
  <c r="C1159" i="1"/>
  <c r="D1158" i="1"/>
  <c r="C1158" i="1"/>
  <c r="D1157" i="1"/>
  <c r="C1157" i="1"/>
  <c r="D1156" i="1"/>
  <c r="C1156" i="1"/>
  <c r="D1155" i="1"/>
  <c r="C1155" i="1"/>
  <c r="D1154" i="1"/>
  <c r="C1154" i="1"/>
  <c r="D1151" i="1"/>
  <c r="C1151" i="1"/>
  <c r="G1151" i="1" s="1"/>
  <c r="D1150" i="1"/>
  <c r="C1150" i="1"/>
  <c r="H1150" i="1" s="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9" i="1" s="1"/>
  <c r="D1128" i="1"/>
  <c r="C1128" i="1"/>
  <c r="H1128" i="1" s="1"/>
  <c r="D1127" i="1"/>
  <c r="C1127" i="1"/>
  <c r="D1126" i="1"/>
  <c r="C1126" i="1"/>
  <c r="D1125" i="1"/>
  <c r="C1125" i="1"/>
  <c r="C1124" i="1"/>
  <c r="D1123" i="1"/>
  <c r="C1123" i="1"/>
  <c r="G1123" i="1" s="1"/>
  <c r="D1122" i="1"/>
  <c r="C1122" i="1"/>
  <c r="D1121" i="1"/>
  <c r="C1121" i="1"/>
  <c r="D1120" i="1"/>
  <c r="C1120" i="1"/>
  <c r="D1119" i="1"/>
  <c r="C1119" i="1"/>
  <c r="G1119" i="1" s="1"/>
  <c r="D1118" i="1"/>
  <c r="C1118" i="1"/>
  <c r="D1117" i="1"/>
  <c r="C1117" i="1"/>
  <c r="D1116" i="1"/>
  <c r="C1116" i="1"/>
  <c r="D1115" i="1"/>
  <c r="C1115" i="1"/>
  <c r="D1114" i="1"/>
  <c r="C1114" i="1"/>
  <c r="G1114" i="1" s="1"/>
  <c r="D1113" i="1"/>
  <c r="C1113" i="1"/>
  <c r="D1112" i="1"/>
  <c r="D1111" i="1"/>
  <c r="C1111" i="1"/>
  <c r="D1110" i="1"/>
  <c r="C1110" i="1"/>
  <c r="D1109" i="1"/>
  <c r="C1109" i="1"/>
  <c r="D1108" i="1"/>
  <c r="C1108" i="1"/>
  <c r="D1107" i="1"/>
  <c r="C1107" i="1"/>
  <c r="D1106" i="1"/>
  <c r="C1106" i="1"/>
  <c r="D1105" i="1"/>
  <c r="C1105" i="1"/>
  <c r="H1105" i="1" s="1"/>
  <c r="D1104" i="1"/>
  <c r="C1104" i="1"/>
  <c r="D1103" i="1"/>
  <c r="C1103" i="1"/>
  <c r="D1102" i="1"/>
  <c r="C1102" i="1"/>
  <c r="G1102" i="1" s="1"/>
  <c r="D1101" i="1"/>
  <c r="C1101" i="1"/>
  <c r="D1100" i="1"/>
  <c r="C1100" i="1"/>
  <c r="H1100" i="1" s="1"/>
  <c r="D1099" i="1"/>
  <c r="C1099" i="1"/>
  <c r="H1099" i="1" s="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G1087" i="1" s="1"/>
  <c r="D1086" i="1"/>
  <c r="C1086" i="1"/>
  <c r="D1085" i="1"/>
  <c r="C1085" i="1"/>
  <c r="H1085" i="1" s="1"/>
  <c r="D1084" i="1"/>
  <c r="C1084" i="1"/>
  <c r="G1084" i="1" s="1"/>
  <c r="D1083" i="1"/>
  <c r="C1083" i="1"/>
  <c r="D1082" i="1"/>
  <c r="C1082" i="1"/>
  <c r="D1081" i="1"/>
  <c r="C1081" i="1"/>
  <c r="G1081" i="1" s="1"/>
  <c r="D1080" i="1"/>
  <c r="C1080" i="1"/>
  <c r="D1079" i="1"/>
  <c r="C1079" i="1"/>
  <c r="D1078" i="1"/>
  <c r="C1078" i="1"/>
  <c r="D1077" i="1"/>
  <c r="C1077" i="1"/>
  <c r="D1076" i="1"/>
  <c r="C1076" i="1"/>
  <c r="H1076" i="1" s="1"/>
  <c r="D1075" i="1"/>
  <c r="C1075" i="1"/>
  <c r="D1074" i="1"/>
  <c r="C1074" i="1"/>
  <c r="D1073" i="1"/>
  <c r="C1073" i="1"/>
  <c r="D1072" i="1"/>
  <c r="C1072" i="1"/>
  <c r="H1072" i="1" s="1"/>
  <c r="D1071" i="1"/>
  <c r="C1071" i="1"/>
  <c r="G1071" i="1" s="1"/>
  <c r="D1070" i="1"/>
  <c r="C1070" i="1"/>
  <c r="G1070" i="1" s="1"/>
  <c r="D1069" i="1"/>
  <c r="C1069" i="1"/>
  <c r="D1068" i="1"/>
  <c r="C1068" i="1"/>
  <c r="D1067" i="1"/>
  <c r="C1067" i="1"/>
  <c r="H1067" i="1" s="1"/>
  <c r="D1066" i="1"/>
  <c r="C1066" i="1"/>
  <c r="H1066" i="1" s="1"/>
  <c r="D1064" i="1"/>
  <c r="C1064" i="1"/>
  <c r="D1063" i="1"/>
  <c r="C1063" i="1"/>
  <c r="D1062" i="1"/>
  <c r="C1062" i="1"/>
  <c r="D1061" i="1"/>
  <c r="C1061" i="1"/>
  <c r="D1060" i="1"/>
  <c r="C1060" i="1"/>
  <c r="D1059" i="1"/>
  <c r="C1059" i="1"/>
  <c r="D1058" i="1"/>
  <c r="C1058" i="1"/>
  <c r="H1058" i="1" s="1"/>
  <c r="D1057" i="1"/>
  <c r="C1057" i="1"/>
  <c r="G1057" i="1" s="1"/>
  <c r="D1056" i="1"/>
  <c r="C1056" i="1"/>
  <c r="D1055" i="1"/>
  <c r="C1055" i="1"/>
  <c r="D1054" i="1"/>
  <c r="C1054" i="1"/>
  <c r="D1053" i="1"/>
  <c r="C1053" i="1"/>
  <c r="H1053" i="1" s="1"/>
  <c r="D1052" i="1"/>
  <c r="C1052" i="1"/>
  <c r="D1051" i="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D1013" i="1"/>
  <c r="C1013" i="1"/>
  <c r="G1013" i="1" s="1"/>
  <c r="D1012" i="1"/>
  <c r="C1012" i="1"/>
  <c r="D1011" i="1"/>
  <c r="C1011" i="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G1001" i="1" s="1"/>
  <c r="D1000" i="1"/>
  <c r="C1000" i="1"/>
  <c r="D999" i="1"/>
  <c r="C999" i="1"/>
  <c r="D998" i="1"/>
  <c r="C998" i="1"/>
  <c r="G998" i="1" s="1"/>
  <c r="D997" i="1"/>
  <c r="C997" i="1"/>
  <c r="D996" i="1"/>
  <c r="C996" i="1"/>
  <c r="D995" i="1"/>
  <c r="C995" i="1"/>
  <c r="G995" i="1" s="1"/>
  <c r="D994" i="1"/>
  <c r="C994" i="1"/>
  <c r="D993" i="1"/>
  <c r="C993" i="1"/>
  <c r="D992" i="1"/>
  <c r="C992" i="1"/>
  <c r="G992" i="1" s="1"/>
  <c r="D991" i="1"/>
  <c r="C991" i="1"/>
  <c r="D989" i="1"/>
  <c r="C989" i="1"/>
  <c r="D988" i="1"/>
  <c r="C988" i="1"/>
  <c r="D987" i="1"/>
  <c r="C987" i="1"/>
  <c r="D986" i="1"/>
  <c r="C986" i="1"/>
  <c r="G986" i="1" s="1"/>
  <c r="D983" i="1"/>
  <c r="C983" i="1"/>
  <c r="G983" i="1" s="1"/>
  <c r="D982" i="1"/>
  <c r="C982" i="1"/>
  <c r="D981" i="1"/>
  <c r="C981" i="1"/>
  <c r="D980" i="1"/>
  <c r="C980" i="1"/>
  <c r="G980" i="1" s="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D963" i="1"/>
  <c r="C963" i="1"/>
  <c r="D962" i="1"/>
  <c r="C962" i="1"/>
  <c r="G962" i="1" s="1"/>
  <c r="D961" i="1"/>
  <c r="C961" i="1"/>
  <c r="D960" i="1"/>
  <c r="C960" i="1"/>
  <c r="D959" i="1"/>
  <c r="C959" i="1"/>
  <c r="G959" i="1" s="1"/>
  <c r="D958" i="1"/>
  <c r="C958" i="1"/>
  <c r="D957" i="1"/>
  <c r="C957" i="1"/>
  <c r="D956" i="1"/>
  <c r="C956" i="1"/>
  <c r="G956" i="1" s="1"/>
  <c r="D955" i="1"/>
  <c r="C955" i="1"/>
  <c r="D954" i="1"/>
  <c r="C954" i="1"/>
  <c r="D953" i="1"/>
  <c r="C953" i="1"/>
  <c r="G953" i="1" s="1"/>
  <c r="D952" i="1"/>
  <c r="C952" i="1"/>
  <c r="D951" i="1"/>
  <c r="C951" i="1"/>
  <c r="D950" i="1"/>
  <c r="C950" i="1"/>
  <c r="G950" i="1" s="1"/>
  <c r="D949" i="1"/>
  <c r="C949" i="1"/>
  <c r="D948" i="1"/>
  <c r="C948" i="1"/>
  <c r="D947" i="1"/>
  <c r="C947" i="1"/>
  <c r="G947" i="1" s="1"/>
  <c r="D946" i="1"/>
  <c r="C946" i="1"/>
  <c r="D945" i="1"/>
  <c r="C945" i="1"/>
  <c r="D944" i="1"/>
  <c r="C944" i="1"/>
  <c r="G944" i="1" s="1"/>
  <c r="D943" i="1"/>
  <c r="C943" i="1"/>
  <c r="D942" i="1"/>
  <c r="C942" i="1"/>
  <c r="D941" i="1"/>
  <c r="C941" i="1"/>
  <c r="G941" i="1" s="1"/>
  <c r="D940" i="1"/>
  <c r="C940" i="1"/>
  <c r="D939" i="1"/>
  <c r="C939" i="1"/>
  <c r="D938" i="1"/>
  <c r="C938" i="1"/>
  <c r="G938" i="1" s="1"/>
  <c r="D937" i="1"/>
  <c r="C937" i="1"/>
  <c r="D936" i="1"/>
  <c r="C936" i="1"/>
  <c r="D935" i="1"/>
  <c r="C935" i="1"/>
  <c r="G935" i="1" s="1"/>
  <c r="D934" i="1"/>
  <c r="C934" i="1"/>
  <c r="D933" i="1"/>
  <c r="C933" i="1"/>
  <c r="D932" i="1"/>
  <c r="C932" i="1"/>
  <c r="G932" i="1" s="1"/>
  <c r="D931" i="1"/>
  <c r="C931" i="1"/>
  <c r="D930" i="1"/>
  <c r="C930" i="1"/>
  <c r="D929" i="1"/>
  <c r="C929" i="1"/>
  <c r="G929" i="1" s="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D914" i="1"/>
  <c r="C914" i="1"/>
  <c r="G914" i="1" s="1"/>
  <c r="D913" i="1"/>
  <c r="C913" i="1"/>
  <c r="D912" i="1"/>
  <c r="C912" i="1"/>
  <c r="D911" i="1"/>
  <c r="C911" i="1"/>
  <c r="G911" i="1" s="1"/>
  <c r="D910" i="1"/>
  <c r="C910" i="1"/>
  <c r="D909" i="1"/>
  <c r="C909" i="1"/>
  <c r="D908" i="1"/>
  <c r="C908" i="1"/>
  <c r="G908" i="1" s="1"/>
  <c r="D907" i="1"/>
  <c r="C907" i="1"/>
  <c r="D906" i="1"/>
  <c r="C906" i="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D887" i="1"/>
  <c r="C887" i="1"/>
  <c r="G887" i="1" s="1"/>
  <c r="D886" i="1"/>
  <c r="C886" i="1"/>
  <c r="D885" i="1"/>
  <c r="C885" i="1"/>
  <c r="D884" i="1"/>
  <c r="C884" i="1"/>
  <c r="G884" i="1" s="1"/>
  <c r="D883" i="1"/>
  <c r="C883" i="1"/>
  <c r="D882" i="1"/>
  <c r="C882" i="1"/>
  <c r="D881" i="1"/>
  <c r="C881" i="1"/>
  <c r="G881" i="1" s="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G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G827" i="1" s="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G809" i="1" s="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G797" i="1" s="1"/>
  <c r="D796" i="1"/>
  <c r="C796" i="1"/>
  <c r="D795" i="1"/>
  <c r="C795" i="1"/>
  <c r="D794" i="1"/>
  <c r="C794" i="1"/>
  <c r="D793" i="1"/>
  <c r="C793" i="1"/>
  <c r="D792" i="1"/>
  <c r="C792" i="1"/>
  <c r="D791" i="1"/>
  <c r="C791" i="1"/>
  <c r="G791" i="1" s="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C530" i="1"/>
  <c r="H530" i="1" s="1"/>
  <c r="D529" i="1"/>
  <c r="C529" i="1"/>
  <c r="D528" i="1"/>
  <c r="C528" i="1"/>
  <c r="D527" i="1"/>
  <c r="C527" i="1"/>
  <c r="H527" i="1" s="1"/>
  <c r="D526" i="1"/>
  <c r="C526" i="1"/>
  <c r="D525" i="1"/>
  <c r="C525" i="1"/>
  <c r="D524" i="1"/>
  <c r="C524" i="1"/>
  <c r="H524" i="1" s="1"/>
  <c r="D523" i="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C509" i="1"/>
  <c r="H509" i="1" s="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C478" i="1"/>
  <c r="D477" i="1"/>
  <c r="C477" i="1"/>
  <c r="D476" i="1"/>
  <c r="C476" i="1"/>
  <c r="D475" i="1"/>
  <c r="C475" i="1"/>
  <c r="D474" i="1"/>
  <c r="C474" i="1"/>
  <c r="G474" i="1" s="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C441" i="1"/>
  <c r="D440" i="1"/>
  <c r="C440" i="1"/>
  <c r="D439" i="1"/>
  <c r="C439" i="1"/>
  <c r="D438" i="1"/>
  <c r="C438" i="1"/>
  <c r="D437" i="1"/>
  <c r="C437" i="1"/>
  <c r="D436" i="1"/>
  <c r="C436" i="1"/>
  <c r="D435" i="1"/>
  <c r="C435" i="1"/>
  <c r="G435" i="1" s="1"/>
  <c r="D434" i="1"/>
  <c r="C434" i="1"/>
  <c r="D433" i="1"/>
  <c r="C433" i="1"/>
  <c r="D432" i="1"/>
  <c r="C432" i="1"/>
  <c r="D431" i="1"/>
  <c r="C431" i="1"/>
  <c r="D430" i="1"/>
  <c r="C430" i="1"/>
  <c r="D429" i="1"/>
  <c r="C429" i="1"/>
  <c r="D428" i="1"/>
  <c r="C428" i="1"/>
  <c r="D427" i="1"/>
  <c r="C427" i="1"/>
  <c r="D426" i="1"/>
  <c r="C426" i="1"/>
  <c r="G426" i="1" s="1"/>
  <c r="D425" i="1"/>
  <c r="C425" i="1"/>
  <c r="D424" i="1"/>
  <c r="C424" i="1"/>
  <c r="D423" i="1"/>
  <c r="C423" i="1"/>
  <c r="D422" i="1"/>
  <c r="C422" i="1"/>
  <c r="D421" i="1"/>
  <c r="C421" i="1"/>
  <c r="D420" i="1"/>
  <c r="C420" i="1"/>
  <c r="D419" i="1"/>
  <c r="C419" i="1"/>
  <c r="D418" i="1"/>
  <c r="C418" i="1"/>
  <c r="D417" i="1"/>
  <c r="C417" i="1"/>
  <c r="G417" i="1" s="1"/>
  <c r="D416" i="1"/>
  <c r="C416" i="1"/>
  <c r="D413" i="1"/>
  <c r="C413" i="1"/>
  <c r="D412" i="1"/>
  <c r="C412" i="1"/>
  <c r="D411" i="1"/>
  <c r="C411" i="1"/>
  <c r="D406" i="1"/>
  <c r="C406" i="1"/>
  <c r="D405" i="1"/>
  <c r="C405" i="1"/>
  <c r="G405" i="1" s="1"/>
  <c r="D404" i="1"/>
  <c r="C404" i="1"/>
  <c r="D402" i="1"/>
  <c r="D401" i="1"/>
  <c r="C401" i="1"/>
  <c r="D400" i="1"/>
  <c r="C400" i="1"/>
  <c r="D399" i="1"/>
  <c r="C399" i="1"/>
  <c r="D398" i="1"/>
  <c r="C398" i="1"/>
  <c r="D397" i="1"/>
  <c r="C397" i="1"/>
  <c r="D396" i="1"/>
  <c r="C396" i="1"/>
  <c r="D395" i="1"/>
  <c r="C395" i="1"/>
  <c r="D394" i="1"/>
  <c r="C394" i="1"/>
  <c r="D393" i="1"/>
  <c r="C393" i="1"/>
  <c r="G393" i="1" s="1"/>
  <c r="D392" i="1"/>
  <c r="C392" i="1"/>
  <c r="D391" i="1"/>
  <c r="C391" i="1"/>
  <c r="D390" i="1"/>
  <c r="C390" i="1"/>
  <c r="D389" i="1"/>
  <c r="C389" i="1"/>
  <c r="D388" i="1"/>
  <c r="C388" i="1"/>
  <c r="D387" i="1"/>
  <c r="C387" i="1"/>
  <c r="D386" i="1"/>
  <c r="C386" i="1"/>
  <c r="D385" i="1"/>
  <c r="C385" i="1"/>
  <c r="H385" i="1" s="1"/>
  <c r="D384" i="1"/>
  <c r="C384" i="1"/>
  <c r="G384" i="1" s="1"/>
  <c r="D383" i="1"/>
  <c r="C383" i="1"/>
  <c r="D382" i="1"/>
  <c r="C382" i="1"/>
  <c r="H382" i="1" s="1"/>
  <c r="D381" i="1"/>
  <c r="C381" i="1"/>
  <c r="D380" i="1"/>
  <c r="C380" i="1"/>
  <c r="D379" i="1"/>
  <c r="C379" i="1"/>
  <c r="H379" i="1" s="1"/>
  <c r="D378" i="1"/>
  <c r="C378" i="1"/>
  <c r="D377" i="1"/>
  <c r="C377" i="1"/>
  <c r="D376" i="1"/>
  <c r="C376" i="1"/>
  <c r="H376" i="1" s="1"/>
  <c r="D375" i="1"/>
  <c r="C375" i="1"/>
  <c r="G375" i="1" s="1"/>
  <c r="D374" i="1"/>
  <c r="C374" i="1"/>
  <c r="D373" i="1"/>
  <c r="C373" i="1"/>
  <c r="D372" i="1"/>
  <c r="C372" i="1"/>
  <c r="D371" i="1"/>
  <c r="C371" i="1"/>
  <c r="D370" i="1"/>
  <c r="C370" i="1"/>
  <c r="D369" i="1"/>
  <c r="C369" i="1"/>
  <c r="D368" i="1"/>
  <c r="C368" i="1"/>
  <c r="D367" i="1"/>
  <c r="C367" i="1"/>
  <c r="D366" i="1"/>
  <c r="C366" i="1"/>
  <c r="G366" i="1" s="1"/>
  <c r="D365" i="1"/>
  <c r="C365" i="1"/>
  <c r="D364" i="1"/>
  <c r="C364" i="1"/>
  <c r="D363" i="1"/>
  <c r="C363" i="1"/>
  <c r="D362" i="1"/>
  <c r="C362" i="1"/>
  <c r="D361" i="1"/>
  <c r="C361" i="1"/>
  <c r="D360" i="1"/>
  <c r="C360" i="1"/>
  <c r="D359" i="1"/>
  <c r="C359" i="1"/>
  <c r="D358" i="1"/>
  <c r="D357" i="1"/>
  <c r="C357" i="1"/>
  <c r="D356" i="1"/>
  <c r="C356" i="1"/>
  <c r="D355" i="1"/>
  <c r="C355" i="1"/>
  <c r="D354" i="1"/>
  <c r="C354" i="1"/>
  <c r="G354" i="1" s="1"/>
  <c r="D353" i="1"/>
  <c r="C353" i="1"/>
  <c r="D352" i="1"/>
  <c r="C352" i="1"/>
  <c r="H352" i="1" s="1"/>
  <c r="D351" i="1"/>
  <c r="C351" i="1"/>
  <c r="D350" i="1"/>
  <c r="C350" i="1"/>
  <c r="D349" i="1"/>
  <c r="C349" i="1"/>
  <c r="D348" i="1"/>
  <c r="C348" i="1"/>
  <c r="D347" i="1"/>
  <c r="C347" i="1"/>
  <c r="D346" i="1"/>
  <c r="C346" i="1"/>
  <c r="D345" i="1"/>
  <c r="D344" i="1"/>
  <c r="C344" i="1"/>
  <c r="D343" i="1"/>
  <c r="C343" i="1"/>
  <c r="H343" i="1" s="1"/>
  <c r="D342" i="1"/>
  <c r="C342" i="1"/>
  <c r="D341" i="1"/>
  <c r="C341" i="1"/>
  <c r="D340" i="1"/>
  <c r="C340" i="1"/>
  <c r="D339" i="1"/>
  <c r="D338" i="1"/>
  <c r="C338" i="1"/>
  <c r="D337" i="1"/>
  <c r="C337" i="1"/>
  <c r="D336" i="1"/>
  <c r="C336" i="1"/>
  <c r="D335" i="1"/>
  <c r="C335" i="1"/>
  <c r="D334" i="1"/>
  <c r="C334" i="1"/>
  <c r="D333" i="1"/>
  <c r="C333" i="1"/>
  <c r="G333" i="1" s="1"/>
  <c r="D332" i="1"/>
  <c r="C332" i="1"/>
  <c r="D331" i="1"/>
  <c r="C331" i="1"/>
  <c r="D330" i="1"/>
  <c r="C330" i="1"/>
  <c r="D329" i="1"/>
  <c r="C329" i="1"/>
  <c r="D328" i="1"/>
  <c r="C328" i="1"/>
  <c r="D327" i="1"/>
  <c r="C327" i="1"/>
  <c r="D326" i="1"/>
  <c r="C326" i="1"/>
  <c r="D325" i="1"/>
  <c r="C325" i="1"/>
  <c r="D324" i="1"/>
  <c r="C324" i="1"/>
  <c r="G324" i="1" s="1"/>
  <c r="D323" i="1"/>
  <c r="C323" i="1"/>
  <c r="D322" i="1"/>
  <c r="C322" i="1"/>
  <c r="D321" i="1"/>
  <c r="C321" i="1"/>
  <c r="D320" i="1"/>
  <c r="C320" i="1"/>
  <c r="D319" i="1"/>
  <c r="C319" i="1"/>
  <c r="D318" i="1"/>
  <c r="C318" i="1"/>
  <c r="D317" i="1"/>
  <c r="C317" i="1"/>
  <c r="D316" i="1"/>
  <c r="C316" i="1"/>
  <c r="D315" i="1"/>
  <c r="C315" i="1"/>
  <c r="G315" i="1" s="1"/>
  <c r="D314" i="1"/>
  <c r="C314" i="1"/>
  <c r="D313" i="1"/>
  <c r="C313" i="1"/>
  <c r="D312" i="1"/>
  <c r="C312" i="1"/>
  <c r="D311" i="1"/>
  <c r="C311" i="1"/>
  <c r="D310" i="1"/>
  <c r="C310" i="1"/>
  <c r="D309" i="1"/>
  <c r="C309" i="1"/>
  <c r="D308" i="1"/>
  <c r="C308" i="1"/>
  <c r="D307" i="1"/>
  <c r="C307" i="1"/>
  <c r="D306" i="1"/>
  <c r="C306" i="1"/>
  <c r="G306" i="1" s="1"/>
  <c r="D305" i="1"/>
  <c r="C305" i="1"/>
  <c r="D304" i="1"/>
  <c r="C304" i="1"/>
  <c r="H304" i="1" s="1"/>
  <c r="D303" i="1"/>
  <c r="C303" i="1"/>
  <c r="D302" i="1"/>
  <c r="C302" i="1"/>
  <c r="D301" i="1"/>
  <c r="C301" i="1"/>
  <c r="H301" i="1" s="1"/>
  <c r="D300" i="1"/>
  <c r="C300" i="1"/>
  <c r="D299" i="1"/>
  <c r="C299" i="1"/>
  <c r="D298" i="1"/>
  <c r="C298" i="1"/>
  <c r="H298" i="1" s="1"/>
  <c r="D297" i="1"/>
  <c r="C297" i="1"/>
  <c r="G297" i="1" s="1"/>
  <c r="D296" i="1"/>
  <c r="C296" i="1"/>
  <c r="D295" i="1"/>
  <c r="C295" i="1"/>
  <c r="H295" i="1" s="1"/>
  <c r="D294" i="1"/>
  <c r="C294" i="1"/>
  <c r="D293" i="1"/>
  <c r="D292" i="1"/>
  <c r="C292" i="1"/>
  <c r="H292" i="1" s="1"/>
  <c r="D291" i="1"/>
  <c r="C291" i="1"/>
  <c r="D290" i="1"/>
  <c r="C290" i="1"/>
  <c r="D289" i="1"/>
  <c r="C289" i="1"/>
  <c r="H289" i="1" s="1"/>
  <c r="D288" i="1"/>
  <c r="C288" i="1"/>
  <c r="G288" i="1" s="1"/>
  <c r="D284" i="1"/>
  <c r="C284" i="1"/>
  <c r="D283" i="1"/>
  <c r="C283" i="1"/>
  <c r="H283" i="1" s="1"/>
  <c r="D282" i="1"/>
  <c r="C282" i="1"/>
  <c r="G282" i="1" s="1"/>
  <c r="D281" i="1"/>
  <c r="C281" i="1"/>
  <c r="D280" i="1"/>
  <c r="C280" i="1"/>
  <c r="H280" i="1" s="1"/>
  <c r="D279" i="1"/>
  <c r="C279" i="1"/>
  <c r="D278" i="1"/>
  <c r="C278" i="1"/>
  <c r="D277" i="1"/>
  <c r="C277" i="1"/>
  <c r="H277" i="1" s="1"/>
  <c r="D276" i="1"/>
  <c r="C276" i="1"/>
  <c r="D275" i="1"/>
  <c r="C275" i="1"/>
  <c r="D274" i="1"/>
  <c r="C274" i="1"/>
  <c r="H274" i="1" s="1"/>
  <c r="D273" i="1"/>
  <c r="C273" i="1"/>
  <c r="G273" i="1" s="1"/>
  <c r="D272" i="1"/>
  <c r="C272" i="1"/>
  <c r="D271" i="1"/>
  <c r="C271" i="1"/>
  <c r="H271" i="1" s="1"/>
  <c r="D270" i="1"/>
  <c r="C270" i="1"/>
  <c r="D269" i="1"/>
  <c r="C269" i="1"/>
  <c r="D268" i="1"/>
  <c r="C268" i="1"/>
  <c r="H268" i="1" s="1"/>
  <c r="D267" i="1"/>
  <c r="C267" i="1"/>
  <c r="D266" i="1"/>
  <c r="C266" i="1"/>
  <c r="D265" i="1"/>
  <c r="C265" i="1"/>
  <c r="H265" i="1" s="1"/>
  <c r="D264" i="1"/>
  <c r="C264" i="1"/>
  <c r="G264" i="1" s="1"/>
  <c r="D263" i="1"/>
  <c r="C263" i="1"/>
  <c r="D262" i="1"/>
  <c r="C262" i="1"/>
  <c r="H262" i="1" s="1"/>
  <c r="D261" i="1"/>
  <c r="C261" i="1"/>
  <c r="D260" i="1"/>
  <c r="C260" i="1"/>
  <c r="D259" i="1"/>
  <c r="D258" i="1"/>
  <c r="C258" i="1"/>
  <c r="D257" i="1"/>
  <c r="C257" i="1"/>
  <c r="D256" i="1"/>
  <c r="C256" i="1"/>
  <c r="H256" i="1" s="1"/>
  <c r="D255" i="1"/>
  <c r="C255" i="1"/>
  <c r="G255" i="1" s="1"/>
  <c r="D254" i="1"/>
  <c r="C254" i="1"/>
  <c r="D253" i="1"/>
  <c r="C253" i="1"/>
  <c r="H253" i="1" s="1"/>
  <c r="D252" i="1"/>
  <c r="C252" i="1"/>
  <c r="D251" i="1"/>
  <c r="C251" i="1"/>
  <c r="D250" i="1"/>
  <c r="C250" i="1"/>
  <c r="H250" i="1" s="1"/>
  <c r="D249" i="1"/>
  <c r="C249" i="1"/>
  <c r="D248" i="1"/>
  <c r="D247" i="1"/>
  <c r="C247" i="1"/>
  <c r="H247" i="1" s="1"/>
  <c r="D246" i="1"/>
  <c r="C246" i="1"/>
  <c r="G246" i="1" s="1"/>
  <c r="D245" i="1"/>
  <c r="C245" i="1"/>
  <c r="D244" i="1"/>
  <c r="C244" i="1"/>
  <c r="H244" i="1" s="1"/>
  <c r="D243" i="1"/>
  <c r="C243" i="1"/>
  <c r="D242" i="1"/>
  <c r="C242" i="1"/>
  <c r="D241" i="1"/>
  <c r="C241" i="1"/>
  <c r="H241" i="1" s="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H129" i="1" s="1"/>
  <c r="D128" i="1"/>
  <c r="C128" i="1"/>
  <c r="D127" i="1"/>
  <c r="C127" i="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C102"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1223" i="1" l="1"/>
  <c r="E285" i="9"/>
  <c r="B285" i="9" s="1"/>
  <c r="E287" i="9"/>
  <c r="B287" i="9" s="1"/>
  <c r="H1265" i="1"/>
  <c r="G1241" i="1"/>
  <c r="H647" i="1"/>
  <c r="E286" i="9"/>
  <c r="B286" i="9" s="1"/>
  <c r="E299" i="9"/>
  <c r="B299" i="9" s="1"/>
  <c r="H1434" i="1"/>
  <c r="G1434" i="1"/>
  <c r="G1433" i="1"/>
  <c r="H1433" i="1"/>
  <c r="H1431" i="1"/>
  <c r="G1431" i="1"/>
  <c r="G1430" i="1"/>
  <c r="H1428" i="1"/>
  <c r="G1428" i="1"/>
  <c r="H1424" i="1"/>
  <c r="H1425" i="1"/>
  <c r="G1425" i="1"/>
  <c r="H1422" i="1"/>
  <c r="G1422" i="1"/>
  <c r="H1419" i="1"/>
  <c r="G1419" i="1"/>
  <c r="H1418" i="1"/>
  <c r="G1416" i="1"/>
  <c r="H1413" i="1"/>
  <c r="G1413" i="1"/>
  <c r="H1410" i="1"/>
  <c r="G1410" i="1"/>
  <c r="H1407" i="1"/>
  <c r="G1407" i="1"/>
  <c r="H1406" i="1"/>
  <c r="G1406" i="1"/>
  <c r="H1404" i="1"/>
  <c r="G1404" i="1"/>
  <c r="H1400" i="1"/>
  <c r="G1400" i="1"/>
  <c r="H1398" i="1"/>
  <c r="G1398" i="1"/>
  <c r="H1397" i="1"/>
  <c r="G1397" i="1"/>
  <c r="H1395" i="1"/>
  <c r="G1395" i="1"/>
  <c r="H1394" i="1"/>
  <c r="G1394" i="1"/>
  <c r="H1392" i="1"/>
  <c r="G1392" i="1"/>
  <c r="G1391" i="1"/>
  <c r="H1391" i="1"/>
  <c r="H1389" i="1"/>
  <c r="G1389" i="1"/>
  <c r="H1386" i="1"/>
  <c r="G1386" i="1"/>
  <c r="H1382" i="1"/>
  <c r="G1382" i="1"/>
  <c r="H1380" i="1"/>
  <c r="G1380" i="1"/>
  <c r="G1377" i="1"/>
  <c r="H1377" i="1"/>
  <c r="H1375" i="1"/>
  <c r="G1375" i="1"/>
  <c r="G1374" i="1"/>
  <c r="H1374" i="1"/>
  <c r="G1373" i="1"/>
  <c r="H1373" i="1"/>
  <c r="G1372" i="1"/>
  <c r="H1369" i="1"/>
  <c r="H1370" i="1"/>
  <c r="H1368" i="1"/>
  <c r="H1366" i="1"/>
  <c r="G1366" i="1"/>
  <c r="G1365" i="1"/>
  <c r="H1365" i="1"/>
  <c r="G1364" i="1"/>
  <c r="H1364" i="1"/>
  <c r="G1363" i="1"/>
  <c r="H1360" i="1"/>
  <c r="H1361" i="1"/>
  <c r="H1359" i="1"/>
  <c r="H1358" i="1"/>
  <c r="H1357" i="1"/>
  <c r="G1357" i="1"/>
  <c r="G1356" i="1"/>
  <c r="H1356" i="1"/>
  <c r="H1354" i="1"/>
  <c r="G1354" i="1"/>
  <c r="G1353" i="1"/>
  <c r="H1353" i="1"/>
  <c r="G1352" i="1"/>
  <c r="H1352" i="1"/>
  <c r="G1351" i="1"/>
  <c r="H1349" i="1"/>
  <c r="H1347" i="1"/>
  <c r="H1346" i="1"/>
  <c r="G1344" i="1"/>
  <c r="H1344" i="1"/>
  <c r="H1345" i="1"/>
  <c r="G1345" i="1"/>
  <c r="G1343" i="1"/>
  <c r="H1343" i="1"/>
  <c r="G1342" i="1"/>
  <c r="H1340" i="1"/>
  <c r="H1337" i="1"/>
  <c r="H1338" i="1"/>
  <c r="H1336" i="1"/>
  <c r="G1336" i="1"/>
  <c r="G1335" i="1"/>
  <c r="H1335" i="1"/>
  <c r="G1333" i="1"/>
  <c r="G1334" i="1"/>
  <c r="H1334" i="1"/>
  <c r="H1330" i="1"/>
  <c r="H1331" i="1"/>
  <c r="H1328" i="1"/>
  <c r="H1327" i="1"/>
  <c r="G1327" i="1"/>
  <c r="G1326" i="1"/>
  <c r="H1326" i="1"/>
  <c r="G1325" i="1"/>
  <c r="H1325" i="1"/>
  <c r="G1324" i="1"/>
  <c r="C1322" i="1"/>
  <c r="H1322" i="1" s="1"/>
  <c r="F28" i="6"/>
  <c r="G1321" i="1"/>
  <c r="H1319" i="1"/>
  <c r="H1318" i="1"/>
  <c r="H1316" i="1"/>
  <c r="H1317" i="1"/>
  <c r="H1315" i="1"/>
  <c r="G1315" i="1"/>
  <c r="G1314" i="1"/>
  <c r="H1314" i="1"/>
  <c r="G1313" i="1"/>
  <c r="H1313" i="1"/>
  <c r="G1312" i="1"/>
  <c r="H1310" i="1"/>
  <c r="H1309" i="1"/>
  <c r="H1306" i="1"/>
  <c r="G1306" i="1"/>
  <c r="C1304" i="1"/>
  <c r="H1304" i="1" s="1"/>
  <c r="F10" i="6"/>
  <c r="H1303" i="1"/>
  <c r="G1303" i="1"/>
  <c r="G1301" i="1"/>
  <c r="H1301" i="1"/>
  <c r="G1298" i="1"/>
  <c r="H1298" i="1"/>
  <c r="G1297" i="1"/>
  <c r="H1295" i="1"/>
  <c r="H1294" i="1"/>
  <c r="H1291" i="1"/>
  <c r="G1291" i="1"/>
  <c r="G1289" i="1"/>
  <c r="H1289" i="1"/>
  <c r="H1286" i="1"/>
  <c r="H1284" i="1"/>
  <c r="H1283" i="1"/>
  <c r="H1282" i="1"/>
  <c r="G1282" i="1"/>
  <c r="G1281" i="1"/>
  <c r="H1281" i="1"/>
  <c r="G1280" i="1"/>
  <c r="H1280" i="1"/>
  <c r="G1279" i="1"/>
  <c r="H1277" i="1"/>
  <c r="H1276" i="1"/>
  <c r="H1275" i="1"/>
  <c r="H1274" i="1"/>
  <c r="H1273" i="1"/>
  <c r="G1273" i="1"/>
  <c r="G1271" i="1"/>
  <c r="H1271" i="1"/>
  <c r="G1270" i="1"/>
  <c r="H1268" i="1"/>
  <c r="H1267" i="1"/>
  <c r="H1264" i="1"/>
  <c r="G1264" i="1"/>
  <c r="G1262" i="1"/>
  <c r="H1262" i="1"/>
  <c r="H1259" i="1"/>
  <c r="H1258" i="1"/>
  <c r="H1257" i="1"/>
  <c r="H1256" i="1"/>
  <c r="H1255" i="1"/>
  <c r="G1255" i="1"/>
  <c r="G1254" i="1"/>
  <c r="H1254" i="1"/>
  <c r="G1253" i="1"/>
  <c r="H1253" i="1"/>
  <c r="G1252" i="1"/>
  <c r="H1250" i="1"/>
  <c r="H1249" i="1"/>
  <c r="H1248" i="1"/>
  <c r="H1247" i="1"/>
  <c r="H1246" i="1"/>
  <c r="G1246" i="1"/>
  <c r="G1244" i="1"/>
  <c r="H1244" i="1"/>
  <c r="H1241" i="1"/>
  <c r="H1240" i="1"/>
  <c r="H1237" i="1"/>
  <c r="G1237" i="1"/>
  <c r="H1234" i="1"/>
  <c r="G1234" i="1"/>
  <c r="H1233" i="1"/>
  <c r="G1232" i="1"/>
  <c r="H1232" i="1"/>
  <c r="H1231" i="1"/>
  <c r="G1231" i="1"/>
  <c r="H1229" i="1"/>
  <c r="H1226" i="1"/>
  <c r="H1225" i="1"/>
  <c r="G1225" i="1"/>
  <c r="G1223" i="1"/>
  <c r="H1223" i="1"/>
  <c r="G1221" i="1"/>
  <c r="H1221" i="1"/>
  <c r="G1220" i="1"/>
  <c r="H1220" i="1"/>
  <c r="H1216" i="1"/>
  <c r="G1217" i="1"/>
  <c r="H1217" i="1"/>
  <c r="H1211" i="1"/>
  <c r="G1210" i="1"/>
  <c r="H1208" i="1"/>
  <c r="H1207" i="1"/>
  <c r="H1201" i="1"/>
  <c r="H1202" i="1"/>
  <c r="H1199" i="1"/>
  <c r="H1198" i="1"/>
  <c r="G1197" i="1"/>
  <c r="H1197" i="1"/>
  <c r="G1196" i="1"/>
  <c r="H1196" i="1"/>
  <c r="G1195" i="1"/>
  <c r="G1194" i="1"/>
  <c r="H1194" i="1"/>
  <c r="H1193" i="1"/>
  <c r="H1192" i="1"/>
  <c r="G1191" i="1"/>
  <c r="H1191" i="1"/>
  <c r="G1189" i="1"/>
  <c r="H1187" i="1"/>
  <c r="H1184" i="1"/>
  <c r="H1181" i="1"/>
  <c r="H1178" i="1"/>
  <c r="H1177" i="1"/>
  <c r="G1177" i="1"/>
  <c r="G1175" i="1"/>
  <c r="H1175" i="1"/>
  <c r="G1172" i="1"/>
  <c r="H1172" i="1"/>
  <c r="H1171" i="1"/>
  <c r="H1168" i="1"/>
  <c r="G1168" i="1"/>
  <c r="G1169" i="1"/>
  <c r="H1169" i="1"/>
  <c r="G1166" i="1"/>
  <c r="H1166" i="1"/>
  <c r="H1163" i="1"/>
  <c r="H1161" i="1"/>
  <c r="H1160" i="1"/>
  <c r="H1159" i="1"/>
  <c r="G1159" i="1"/>
  <c r="G1157" i="1"/>
  <c r="H1157" i="1"/>
  <c r="H1158" i="1"/>
  <c r="H1156" i="1"/>
  <c r="G1156" i="1"/>
  <c r="H1154" i="1"/>
  <c r="H1151" i="1"/>
  <c r="G1150" i="1"/>
  <c r="H1148" i="1"/>
  <c r="G1146" i="1"/>
  <c r="H1146" i="1"/>
  <c r="H1145" i="1"/>
  <c r="G1144" i="1"/>
  <c r="H1140" i="1"/>
  <c r="G1140" i="1"/>
  <c r="G1138" i="1"/>
  <c r="H1136" i="1"/>
  <c r="H1135" i="1"/>
  <c r="H1131" i="1"/>
  <c r="G1131" i="1"/>
  <c r="G1129" i="1"/>
  <c r="G1128" i="1"/>
  <c r="G290" i="9"/>
  <c r="F149" i="5"/>
  <c r="H1126" i="1"/>
  <c r="G1126" i="1"/>
  <c r="H1125" i="1"/>
  <c r="G1125" i="1"/>
  <c r="H1123" i="1"/>
  <c r="G1122" i="1"/>
  <c r="H1122" i="1"/>
  <c r="H1118" i="1"/>
  <c r="H1117" i="1"/>
  <c r="G1117" i="1"/>
  <c r="G1116" i="1"/>
  <c r="H1116" i="1"/>
  <c r="G1115" i="1"/>
  <c r="H1115" i="1"/>
  <c r="H1114" i="1"/>
  <c r="D134" i="5"/>
  <c r="G1111" i="1"/>
  <c r="H1108" i="1"/>
  <c r="G1108" i="1"/>
  <c r="G1107" i="1"/>
  <c r="H1107" i="1"/>
  <c r="G1105" i="1"/>
  <c r="G1103" i="1"/>
  <c r="H1103" i="1"/>
  <c r="H1102" i="1"/>
  <c r="H1101" i="1"/>
  <c r="G1101" i="1"/>
  <c r="G1099" i="1"/>
  <c r="G1095" i="1"/>
  <c r="H1093" i="1"/>
  <c r="G1093" i="1"/>
  <c r="H1092" i="1"/>
  <c r="G1092" i="1"/>
  <c r="H1090" i="1"/>
  <c r="G1090" i="1"/>
  <c r="H1089" i="1"/>
  <c r="H1087" i="1"/>
  <c r="H1084" i="1"/>
  <c r="G1083" i="1"/>
  <c r="H1083" i="1"/>
  <c r="H1081" i="1"/>
  <c r="H1075" i="1"/>
  <c r="G1075" i="1"/>
  <c r="G1074" i="1"/>
  <c r="H1074" i="1"/>
  <c r="G1072" i="1"/>
  <c r="H1071" i="1"/>
  <c r="H1069" i="1"/>
  <c r="G1069" i="1"/>
  <c r="H1068" i="1"/>
  <c r="G1068" i="1"/>
  <c r="E87" i="5"/>
  <c r="D1065" i="1" s="1"/>
  <c r="G1066" i="1"/>
  <c r="H1062" i="1"/>
  <c r="G1062" i="1"/>
  <c r="H1061" i="1"/>
  <c r="G1061" i="1"/>
  <c r="H1060" i="1"/>
  <c r="G1060" i="1"/>
  <c r="G1059" i="1"/>
  <c r="H1059" i="1"/>
  <c r="G1055" i="1"/>
  <c r="H1055" i="1"/>
  <c r="H1052" i="1"/>
  <c r="G1052" i="1"/>
  <c r="H1051" i="1"/>
  <c r="G1051" i="1"/>
  <c r="G1050" i="1"/>
  <c r="H1050" i="1"/>
  <c r="H1049" i="1"/>
  <c r="H1044" i="1"/>
  <c r="G1044" i="1"/>
  <c r="H1042" i="1"/>
  <c r="G1042" i="1"/>
  <c r="H1038" i="1"/>
  <c r="G1038" i="1"/>
  <c r="H1034" i="1"/>
  <c r="G1034" i="1"/>
  <c r="H1033" i="1"/>
  <c r="G1033" i="1"/>
  <c r="G1032" i="1"/>
  <c r="H1032" i="1"/>
  <c r="H1031" i="1"/>
  <c r="H1029" i="1"/>
  <c r="G1029" i="1"/>
  <c r="H1028" i="1"/>
  <c r="H1026" i="1"/>
  <c r="G1026" i="1"/>
  <c r="H1025" i="1"/>
  <c r="G1025" i="1"/>
  <c r="G1023" i="1"/>
  <c r="H1023" i="1"/>
  <c r="H1024" i="1"/>
  <c r="G1024" i="1"/>
  <c r="G1019" i="1"/>
  <c r="H1019" i="1"/>
  <c r="H1016" i="1"/>
  <c r="G1016" i="1"/>
  <c r="H1015" i="1"/>
  <c r="G1015" i="1"/>
  <c r="H1013" i="1"/>
  <c r="G1011" i="1"/>
  <c r="H1011" i="1"/>
  <c r="H1010" i="1"/>
  <c r="H1009" i="1"/>
  <c r="G1009" i="1"/>
  <c r="H1007" i="1"/>
  <c r="G1005" i="1"/>
  <c r="H1005" i="1"/>
  <c r="H1004" i="1"/>
  <c r="H1003" i="1"/>
  <c r="G1003" i="1"/>
  <c r="H1001" i="1"/>
  <c r="G999" i="1"/>
  <c r="H999" i="1"/>
  <c r="H997" i="1"/>
  <c r="G997" i="1"/>
  <c r="H998" i="1"/>
  <c r="H995" i="1"/>
  <c r="G993" i="1"/>
  <c r="H993" i="1"/>
  <c r="H991" i="1"/>
  <c r="G991" i="1"/>
  <c r="H992" i="1"/>
  <c r="H988" i="1"/>
  <c r="G988" i="1"/>
  <c r="H986" i="1"/>
  <c r="G987" i="1"/>
  <c r="H987" i="1"/>
  <c r="H1580" i="1"/>
  <c r="G1580" i="1"/>
  <c r="H1579" i="1"/>
  <c r="G1579" i="1"/>
  <c r="H1578" i="1"/>
  <c r="G1578" i="1"/>
  <c r="H1576" i="1"/>
  <c r="G1576" i="1"/>
  <c r="H1575" i="1"/>
  <c r="G1575" i="1"/>
  <c r="H1574" i="1"/>
  <c r="G1574" i="1"/>
  <c r="H1572" i="1"/>
  <c r="G1572" i="1"/>
  <c r="H1570" i="1"/>
  <c r="G1570" i="1"/>
  <c r="H1571" i="1"/>
  <c r="G1571" i="1"/>
  <c r="H1568" i="1"/>
  <c r="G1568" i="1"/>
  <c r="H1566" i="1"/>
  <c r="G1566" i="1"/>
  <c r="H1564" i="1"/>
  <c r="G1564" i="1"/>
  <c r="H1563" i="1"/>
  <c r="G1563" i="1"/>
  <c r="H1562" i="1"/>
  <c r="G1562" i="1"/>
  <c r="H1560" i="1"/>
  <c r="G1560" i="1"/>
  <c r="H1559" i="1"/>
  <c r="G1559" i="1"/>
  <c r="H1558" i="1"/>
  <c r="G1558" i="1"/>
  <c r="H1557" i="1"/>
  <c r="G1557" i="1"/>
  <c r="H1556" i="1"/>
  <c r="G1556" i="1"/>
  <c r="H1554" i="1"/>
  <c r="G1554" i="1"/>
  <c r="H1552" i="1"/>
  <c r="G1552" i="1"/>
  <c r="H1551" i="1"/>
  <c r="G1551" i="1"/>
  <c r="H1549" i="1"/>
  <c r="G1549" i="1"/>
  <c r="H1548" i="1"/>
  <c r="G1548" i="1"/>
  <c r="H1546" i="1"/>
  <c r="G1546" i="1"/>
  <c r="H1544" i="1"/>
  <c r="G1544" i="1"/>
  <c r="H1542" i="1"/>
  <c r="G1542" i="1"/>
  <c r="H1540" i="1"/>
  <c r="G1540" i="1"/>
  <c r="H1541" i="1"/>
  <c r="G1541" i="1"/>
  <c r="H1538" i="1"/>
  <c r="G1538" i="1"/>
  <c r="H1537" i="1"/>
  <c r="G1537" i="1"/>
  <c r="H1535" i="1"/>
  <c r="G1535" i="1"/>
  <c r="H1536" i="1"/>
  <c r="G1536" i="1"/>
  <c r="H1534" i="1"/>
  <c r="G1534" i="1"/>
  <c r="H1532" i="1"/>
  <c r="G1532" i="1"/>
  <c r="H1530" i="1"/>
  <c r="G1530" i="1"/>
  <c r="H1529" i="1"/>
  <c r="G1529" i="1"/>
  <c r="H1528" i="1"/>
  <c r="G1528" i="1"/>
  <c r="H1525" i="1"/>
  <c r="G1525" i="1"/>
  <c r="H1526" i="1"/>
  <c r="G1526" i="1"/>
  <c r="H1523" i="1"/>
  <c r="G1523" i="1"/>
  <c r="H1522" i="1"/>
  <c r="G1522" i="1"/>
  <c r="H1519" i="1"/>
  <c r="G1519" i="1"/>
  <c r="H1520" i="1"/>
  <c r="G1520" i="1"/>
  <c r="H1516" i="1"/>
  <c r="G1516" i="1"/>
  <c r="H1514" i="1"/>
  <c r="G1514" i="1"/>
  <c r="H1512" i="1"/>
  <c r="G1512" i="1"/>
  <c r="H1510" i="1"/>
  <c r="G1510" i="1"/>
  <c r="H1509" i="1"/>
  <c r="G1509" i="1"/>
  <c r="H1508" i="1"/>
  <c r="G1508" i="1"/>
  <c r="H1506" i="1"/>
  <c r="G1506" i="1"/>
  <c r="H1505" i="1"/>
  <c r="G1505" i="1"/>
  <c r="H1504" i="1"/>
  <c r="G1504" i="1"/>
  <c r="H1503" i="1"/>
  <c r="G1503" i="1"/>
  <c r="H1502" i="1"/>
  <c r="G1502" i="1"/>
  <c r="D24" i="8"/>
  <c r="C1499" i="1" s="1"/>
  <c r="H1500" i="1"/>
  <c r="G1500" i="1"/>
  <c r="H1498" i="1"/>
  <c r="G1498" i="1"/>
  <c r="H1497" i="1"/>
  <c r="G1497" i="1"/>
  <c r="H1496" i="1"/>
  <c r="G1496" i="1"/>
  <c r="H1493" i="1"/>
  <c r="G1493" i="1"/>
  <c r="H1494" i="1"/>
  <c r="G1494" i="1"/>
  <c r="H1492" i="1"/>
  <c r="G1492" i="1"/>
  <c r="H1490" i="1"/>
  <c r="G1490" i="1"/>
  <c r="H1489" i="1"/>
  <c r="G1489" i="1"/>
  <c r="H1488" i="1"/>
  <c r="G1488" i="1"/>
  <c r="H1486" i="1"/>
  <c r="G1486" i="1"/>
  <c r="H1485" i="1"/>
  <c r="G1485" i="1"/>
  <c r="H1484" i="1"/>
  <c r="G1484" i="1"/>
  <c r="H1481" i="1"/>
  <c r="G1481" i="1"/>
  <c r="H1482" i="1"/>
  <c r="G1482" i="1"/>
  <c r="H1480" i="1"/>
  <c r="G1480" i="1"/>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B159" i="9"/>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G478" i="1"/>
  <c r="H478" i="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G391" i="1"/>
  <c r="H391"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G346" i="1"/>
  <c r="H346"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H306" i="1"/>
  <c r="G307" i="1"/>
  <c r="H307" i="1"/>
  <c r="G304" i="1"/>
  <c r="H303" i="1"/>
  <c r="G301" i="1"/>
  <c r="H300" i="1"/>
  <c r="G298" i="1"/>
  <c r="H297" i="1"/>
  <c r="H294"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G211" i="1"/>
  <c r="H211"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93" i="9" s="1"/>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E408" i="4"/>
  <c r="D403" i="1" s="1"/>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H220" i="1" s="1"/>
  <c r="D252" i="4"/>
  <c r="F253" i="4"/>
  <c r="D472" i="4"/>
  <c r="F473" i="4"/>
  <c r="E12" i="5"/>
  <c r="E35" i="6"/>
  <c r="E22" i="7"/>
  <c r="E44" i="9"/>
  <c r="B44" i="9" s="1"/>
  <c r="E80" i="9"/>
  <c r="B80" i="9" s="1"/>
  <c r="E116" i="9"/>
  <c r="B116" i="9" s="1"/>
  <c r="B137" i="9"/>
  <c r="G181" i="9"/>
  <c r="E181" i="9" s="1"/>
  <c r="B181" i="9" s="1"/>
  <c r="F8" i="4"/>
  <c r="D298" i="4"/>
  <c r="D644" i="4"/>
  <c r="F417" i="4"/>
  <c r="E472" i="4"/>
  <c r="D529" i="4"/>
  <c r="E146" i="5"/>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32" i="9"/>
  <c r="B250" i="9"/>
  <c r="B268" i="9"/>
  <c r="F277" i="9"/>
  <c r="B156" i="9"/>
  <c r="B221" i="9"/>
  <c r="B229" i="9"/>
  <c r="B247" i="9"/>
  <c r="B265" i="9"/>
  <c r="D1124" i="1" l="1"/>
  <c r="H1124" i="1" s="1"/>
  <c r="F146" i="5"/>
  <c r="F134" i="5"/>
  <c r="C1112" i="1"/>
  <c r="D561" i="1"/>
  <c r="E528" i="4"/>
  <c r="D466" i="1"/>
  <c r="E420" i="4"/>
  <c r="F643" i="4"/>
  <c r="C637" i="1"/>
  <c r="F124" i="4"/>
  <c r="C120" i="1"/>
  <c r="D102" i="1"/>
  <c r="F106" i="4"/>
  <c r="F44" i="4"/>
  <c r="C40" i="1"/>
  <c r="B192" i="9"/>
  <c r="B31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E635" i="4"/>
  <c r="D629" i="1" s="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G1112" i="1" l="1"/>
  <c r="H1112"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D286" i="1"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E274" i="9" s="1"/>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E13" i="9" s="1"/>
  <c r="B13" i="9" s="1"/>
  <c r="K12" i="9"/>
  <c r="J17" i="9"/>
  <c r="E6" i="9" l="1"/>
  <c r="B6" i="9" s="1"/>
  <c r="E15" i="9"/>
  <c r="E7" i="9"/>
  <c r="B7" i="9" s="1"/>
  <c r="E10" i="9"/>
  <c r="B10" i="9" s="1"/>
  <c r="F16" i="9"/>
  <c r="E16" i="9"/>
  <c r="E12" i="9"/>
  <c r="B12" i="9" s="1"/>
  <c r="E18" i="9"/>
  <c r="B18" i="9" s="1"/>
  <c r="E11" i="9"/>
  <c r="B11" i="9" s="1"/>
  <c r="E17" i="9"/>
  <c r="B17" i="9" s="1"/>
  <c r="B274" i="9"/>
  <c r="E20" i="9"/>
  <c r="I7" i="3" s="1"/>
  <c r="E8" i="9"/>
  <c r="B8" i="9" s="1"/>
  <c r="F15" i="9"/>
  <c r="E5" i="9"/>
  <c r="E9" i="9"/>
  <c r="B9" i="9" s="1"/>
  <c r="F272" i="9"/>
  <c r="F14" i="9" l="1"/>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<sst xmlns="http://schemas.openxmlformats.org/spreadsheetml/2006/main" count="4353" uniqueCount="3420">
  <si>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</si>
  <si>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</si>
  <si>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</si>
  <si>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</si>
  <si>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</si>
  <si>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</si>
  <si>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</si>
  <si>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</si>
  <si>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</si>
  <si>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</si>
  <si>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</si>
  <si>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</si>
  <si>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</si>
  <si>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</si>
  <si>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</si>
  <si>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</si>
  <si>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</si>
  <si>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</si>
  <si>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</si>
  <si>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</si>
  <si>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</si>
  <si>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</si>
  <si>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</si>
  <si>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</si>
  <si>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</si>
  <si>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</si>
  <si>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</si>
  <si>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</si>
  <si>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</si>
  <si>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</si>
  <si>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</si>
  <si>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</si>
  <si>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</si>
  <si>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</si>
  <si>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</si>
  <si>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</si>
  <si>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</si>
  <si>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</si>
  <si>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</si>
  <si>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</si>
  <si>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</si>
  <si>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</si>
  <si>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</si>
  <si>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</si>
  <si>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</si>
  <si>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</si>
  <si>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</si>
  <si>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</si>
  <si>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</si>
  <si>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</si>
  <si>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</si>
  <si>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</si>
  <si>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</si>
  <si>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</si>
  <si>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</si>
  <si>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</si>
  <si>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</si>
  <si>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</si>
  <si>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</si>
  <si>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</si>
  <si>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</si>
  <si>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</si>
  <si>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</si>
  <si>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</si>
  <si>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</si>
  <si>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</si>
  <si>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</si>
  <si>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</si>
  <si>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</si>
  <si>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</si>
  <si>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</si>
  <si>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</si>
  <si>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</si>
  <si>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</si>
  <si>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</si>
  <si>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</si>
  <si>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</si>
  <si>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</si>
  <si>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</si>
  <si>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</si>
  <si>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</si>
  <si>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</si>
  <si>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</si>
  <si>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</si>
  <si>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</si>
  <si>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</si>
  <si>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</si>
  <si>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</si>
  <si>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</si>
  <si>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</si>
  <si>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</si>
  <si>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</si>
  <si>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</si>
  <si>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</si>
  <si>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</si>
  <si>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</si>
  <si>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</si>
  <si>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</si>
  <si>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</si>
  <si>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</si>
  <si>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</si>
  <si>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</si>
  <si>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</si>
  <si>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</si>
  <si>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</si>
  <si>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</si>
  <si>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</si>
  <si>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</si>
  <si>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</si>
  <si>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</si>
  <si>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</si>
  <si>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</si>
  <si>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</si>
  <si>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</si>
  <si>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</si>
  <si>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</si>
  <si>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</si>
  <si>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</si>
  <si>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</si>
  <si>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</si>
  <si>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</si>
  <si>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</si>
  <si>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</si>
  <si>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</si>
  <si>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</si>
  <si>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</si>
  <si>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</si>
  <si>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</si>
  <si>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</si>
  <si>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</si>
  <si>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</si>
  <si>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</si>
  <si>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</si>
  <si>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</si>
  <si>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</si>
  <si>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</si>
  <si>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</si>
  <si>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</si>
  <si>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</si>
  <si>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</si>
  <si>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</si>
  <si>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</si>
  <si>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</si>
  <si>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</si>
  <si>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</si>
  <si>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</si>
  <si>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</si>
  <si>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</si>
  <si>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</si>
  <si>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</si>
  <si>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</si>
  <si>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</si>
  <si>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</si>
  <si>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</si>
  <si>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</si>
  <si>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</si>
  <si>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</si>
  <si>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</si>
  <si>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</si>
  <si>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</si>
  <si>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</si>
  <si>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</si>
  <si>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</si>
  <si>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</si>
  <si>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</si>
  <si>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</si>
  <si>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</si>
  <si>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</si>
  <si>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</si>
  <si>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</si>
  <si>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</si>
  <si>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</si>
  <si>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</si>
  <si>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</si>
  <si>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</si>
  <si>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</si>
  <si>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</si>
  <si>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</si>
  <si>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</si>
  <si>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</si>
  <si>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</si>
  <si>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</si>
  <si>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</si>
  <si>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</si>
  <si>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</si>
  <si>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</si>
  <si>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</si>
  <si>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</si>
  <si>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</si>
  <si>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</si>
  <si>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</si>
  <si>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</si>
  <si>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</si>
  <si>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</si>
  <si>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</si>
  <si>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</si>
  <si>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</si>
  <si>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</si>
  <si>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</si>
  <si>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</si>
  <si>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</si>
  <si>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</si>
  <si>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</si>
  <si>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</si>
  <si>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</si>
  <si>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</si>
  <si>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</si>
  <si>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</si>
  <si>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</si>
  <si>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</si>
  <si>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</si>
  <si>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</si>
  <si>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</si>
  <si>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</si>
  <si>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</si>
  <si>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</si>
  <si>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</si>
  <si>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</si>
  <si>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</si>
  <si>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</si>
  <si>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</si>
  <si>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</si>
  <si>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</si>
  <si>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</si>
  <si>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</si>
  <si>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</si>
  <si>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</si>
  <si>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</si>
  <si>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</si>
  <si>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</si>
  <si>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</si>
  <si>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</si>
  <si>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</si>
  <si>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</si>
  <si>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</si>
  <si>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</si>
  <si>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</si>
  <si>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</si>
  <si>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</si>
  <si>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</si>
  <si>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</si>
  <si>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</si>
  <si>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</si>
  <si>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</si>
  <si>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</si>
  <si>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</si>
  <si>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</si>
  <si>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</si>
  <si>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</si>
  <si>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</si>
  <si>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</si>
  <si>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</si>
  <si>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</si>
  <si>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</si>
  <si>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</si>
  <si>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</si>
  <si>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</si>
  <si>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</si>
  <si>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</si>
  <si>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</si>
  <si>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</si>
  <si>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</si>
  <si>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</si>
  <si>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</si>
  <si>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</si>
  <si>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</si>
  <si>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</si>
  <si>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</si>
  <si>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</si>
  <si>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</si>
  <si>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</si>
  <si>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</si>
  <si>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</si>
  <si>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</si>
  <si>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</si>
  <si>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</si>
  <si>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</si>
  <si>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</si>
  <si>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</si>
  <si>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</si>
  <si>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</si>
  <si>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</si>
  <si>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</si>
  <si>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</si>
  <si>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</si>
  <si>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</si>
  <si>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</si>
  <si>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</si>
  <si>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</si>
  <si>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</si>
  <si>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</si>
  <si>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</si>
  <si>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</si>
  <si>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</si>
  <si>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</si>
  <si>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</si>
  <si>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</si>
  <si>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</si>
  <si>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</si>
  <si>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</si>
  <si>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</si>
  <si>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</si>
  <si>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</si>
  <si>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</si>
  <si>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</si>
  <si>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</si>
  <si>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</si>
  <si>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</si>
  <si>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</si>
  <si>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</si>
  <si>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</si>
  <si>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</si>
  <si>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</si>
  <si>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</si>
  <si>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</si>
  <si>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</si>
  <si>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</si>
  <si>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</si>
  <si>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</si>
  <si>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</si>
  <si>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</si>
  <si>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</si>
  <si>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</si>
  <si>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</si>
  <si>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</si>
  <si>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</si>
  <si>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</si>
  <si>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</si>
  <si>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</si>
  <si>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</si>
  <si>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</si>
  <si>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</si>
  <si>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</si>
  <si>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</si>
  <si>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</si>
  <si>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</si>
  <si>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</si>
  <si>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</si>
  <si>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</si>
  <si>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</si>
  <si>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</si>
  <si>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</si>
  <si>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</si>
  <si>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</si>
  <si>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</si>
  <si>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</si>
  <si>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</si>
  <si>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</si>
  <si>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</si>
  <si>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</si>
  <si>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</si>
  <si>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</si>
  <si>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</si>
  <si>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</si>
  <si>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</si>
  <si>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</si>
  <si>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</si>
  <si>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</si>
  <si>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</si>
  <si>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</si>
  <si>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</si>
  <si>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</si>
  <si>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</si>
  <si>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</si>
  <si>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</si>
  <si>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</si>
  <si>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</si>
  <si>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</si>
  <si>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</si>
  <si>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</si>
  <si>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</si>
  <si>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</si>
  <si>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</si>
  <si>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</si>
  <si>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</si>
  <si>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</si>
  <si>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</si>
  <si>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</si>
  <si>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</si>
  <si>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</si>
  <si>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</si>
  <si>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</si>
  <si>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</si>
  <si>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</si>
  <si>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</si>
  <si>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</si>
  <si>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</si>
  <si>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</si>
  <si>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</si>
  <si>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</si>
  <si>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</si>
  <si>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</si>
  <si>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</si>
  <si>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</si>
  <si>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</si>
  <si>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</si>
  <si>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</si>
  <si>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</si>
  <si>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</si>
  <si>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</si>
  <si>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</si>
  <si>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</si>
  <si>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</si>
  <si>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</si>
  <si>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</si>
  <si>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</si>
  <si>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</si>
  <si>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</si>
  <si>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</si>
  <si>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</si>
  <si>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</si>
  <si>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</si>
  <si>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</si>
  <si>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</si>
  <si>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</si>
  <si>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</si>
  <si>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</si>
  <si>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</si>
  <si>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</si>
  <si>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</si>
  <si>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</si>
  <si>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</si>
  <si>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</si>
  <si>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</si>
  <si>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</si>
  <si>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</si>
  <si>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</si>
  <si>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</si>
  <si>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</si>
  <si>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</si>
  <si>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</si>
  <si>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</si>
  <si>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</si>
  <si>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</si>
  <si>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</si>
  <si>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</si>
  <si>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</si>
  <si>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</si>
  <si>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</si>
  <si>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</si>
  <si>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</si>
  <si>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</si>
  <si>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</si>
  <si>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</si>
  <si>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</si>
  <si>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</si>
  <si>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</si>
  <si>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</si>
  <si>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</si>
  <si>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</si>
  <si>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</si>
  <si>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</si>
  <si>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</si>
  <si>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</si>
  <si>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</si>
  <si>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</si>
  <si>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</si>
  <si>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</si>
  <si>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</si>
  <si>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</si>
  <si>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</si>
  <si>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</si>
  <si>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</si>
  <si>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</si>
  <si>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</si>
  <si>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</si>
  <si>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</si>
  <si>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</si>
  <si>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</si>
  <si>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</si>
  <si>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</si>
  <si>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</si>
  <si>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</si>
  <si>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</si>
  <si>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</si>
  <si>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</si>
  <si>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</si>
  <si>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</si>
  <si>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</si>
  <si>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</si>
  <si>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</si>
  <si>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</si>
  <si>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</si>
  <si>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</si>
  <si>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</si>
  <si>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</si>
  <si>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</si>
  <si>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</si>
  <si>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</si>
  <si>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</si>
  <si>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</si>
  <si>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</si>
  <si>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</si>
  <si>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</si>
  <si>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</si>
  <si>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</si>
  <si>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</si>
  <si>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</si>
  <si>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</si>
  <si>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</si>
  <si>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</si>
  <si>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</si>
  <si>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</si>
  <si>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</si>
  <si>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</si>
  <si>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</si>
  <si>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</si>
  <si>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</si>
  <si>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</si>
  <si>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</si>
  <si>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</si>
  <si>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</si>
  <si>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</si>
  <si>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</si>
  <si>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</si>
  <si>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</si>
  <si>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</si>
  <si>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</si>
  <si>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</si>
  <si>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</si>
  <si>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</si>
  <si>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</si>
  <si>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</si>
  <si>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</si>
  <si>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</si>
  <si>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</si>
  <si>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</si>
  <si>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</si>
  <si>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</si>
  <si>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</si>
  <si>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</si>
  <si>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</si>
  <si>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</si>
  <si>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</si>
  <si>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</si>
  <si>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</si>
  <si>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</si>
  <si>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</si>
  <si>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</si>
  <si>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</si>
  <si>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</si>
  <si>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</si>
  <si>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</si>
  <si>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</si>
  <si>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</si>
  <si>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</si>
  <si>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</si>
  <si>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</si>
  <si>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</si>
  <si>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</si>
  <si>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</si>
  <si>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</si>
  <si>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</si>
  <si>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</si>
  <si>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</si>
  <si>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</si>
  <si>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</si>
  <si>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</si>
  <si>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</si>
  <si>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</si>
  <si>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</si>
  <si>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</si>
  <si>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</si>
  <si>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</si>
  <si>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</si>
  <si>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</si>
  <si>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</si>
  <si>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</si>
  <si>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</si>
  <si>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</si>
  <si>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</si>
  <si>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</si>
  <si>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</si>
  <si>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</si>
  <si>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</si>
  <si>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</si>
  <si>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</si>
  <si>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</si>
  <si>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</si>
  <si>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</si>
  <si>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</si>
  <si>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</si>
  <si>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</si>
  <si>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</si>
  <si>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</si>
  <si>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</si>
  <si>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</si>
  <si>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</si>
  <si>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</si>
  <si>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</si>
  <si>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</si>
  <si>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</si>
  <si>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</si>
  <si>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</si>
  <si>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</si>
  <si>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</si>
  <si>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</si>
  <si>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</si>
  <si>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</si>
  <si>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</si>
  <si>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</si>
  <si>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</si>
  <si>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</si>
  <si>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</si>
  <si>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</si>
  <si>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</si>
  <si>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</si>
  <si>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</si>
  <si>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</si>
  <si>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</si>
  <si>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</si>
  <si>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</si>
  <si>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</si>
  <si>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</si>
  <si>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</si>
  <si>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</si>
  <si>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</si>
  <si>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</si>
  <si>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</si>
  <si>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</si>
  <si>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</si>
  <si>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</si>
  <si>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</si>
  <si>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</si>
  <si>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</si>
  <si>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</si>
  <si>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</si>
  <si>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</si>
  <si>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</si>
  <si>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</si>
  <si>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</si>
  <si>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</si>
  <si>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</si>
  <si>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</si>
  <si>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</si>
  <si>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</si>
  <si>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</si>
  <si>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</si>
  <si>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</si>
  <si>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</si>
  <si>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</si>
  <si>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</si>
  <si>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</si>
  <si>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</si>
  <si>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</si>
  <si>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</si>
  <si>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</si>
  <si>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</si>
  <si>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</si>
  <si>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</si>
  <si>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</si>
  <si>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</si>
  <si>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</si>
  <si>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</si>
  <si>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</si>
  <si>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</si>
  <si>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</si>
  <si>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</si>
  <si>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</si>
  <si>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</si>
  <si>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</si>
  <si>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</si>
  <si>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</si>
  <si>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</si>
  <si>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</si>
  <si>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</si>
  <si>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</si>
  <si>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</si>
  <si>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</si>
  <si>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</si>
  <si>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</si>
  <si>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</si>
  <si>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</si>
  <si>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</si>
  <si>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</si>
  <si>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</si>
  <si>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</si>
  <si>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</si>
  <si>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</si>
  <si>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</si>
  <si>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</si>
  <si>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</si>
  <si>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</si>
  <si>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</si>
  <si>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</si>
  <si>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</si>
  <si>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</si>
  <si>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</si>
  <si>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</si>
  <si>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</si>
  <si>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</si>
  <si>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</si>
  <si>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</si>
  <si>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</si>
  <si>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</si>
  <si>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</si>
  <si>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</si>
  <si>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</si>
  <si>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</si>
  <si>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</si>
  <si>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</si>
  <si>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</si>
  <si>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</si>
  <si>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</si>
  <si>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</si>
  <si>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</si>
  <si>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</si>
  <si>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</si>
  <si>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</si>
  <si>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</si>
  <si>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</si>
  <si>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</si>
  <si>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</si>
  <si>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</si>
  <si>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</si>
  <si>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</si>
  <si>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</si>
  <si>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</si>
  <si>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</si>
  <si>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</si>
  <si>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</si>
  <si>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</si>
  <si>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</si>
  <si>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</si>
  <si>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</si>
  <si>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</si>
  <si>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</si>
  <si>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</si>
  <si>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</si>
  <si>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</si>
  <si>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</si>
  <si>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</si>
  <si>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</si>
  <si>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</si>
  <si>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</si>
  <si>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</si>
  <si>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</si>
  <si>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</si>
  <si>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</si>
  <si>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</si>
  <si>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</si>
  <si>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</si>
  <si>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</si>
  <si>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</si>
  <si>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</si>
  <si>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</si>
  <si>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</si>
  <si>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</si>
  <si>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</si>
  <si>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</si>
  <si>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</si>
  <si>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</si>
  <si>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</si>
  <si>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</si>
  <si>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</si>
  <si>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</si>
  <si>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</si>
  <si>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</si>
  <si>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</si>
  <si>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</si>
  <si>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</si>
  <si>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</si>
  <si>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</si>
  <si>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</si>
  <si>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</si>
  <si>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</si>
  <si>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</si>
  <si>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</si>
  <si>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</si>
  <si>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</si>
  <si>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</si>
  <si>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</si>
  <si>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</si>
  <si>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</si>
  <si>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</si>
  <si>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</si>
  <si>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</si>
  <si>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</si>
  <si>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</si>
  <si>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</si>
  <si>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</si>
  <si>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</si>
  <si>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</si>
  <si>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</si>
  <si>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</si>
  <si>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</si>
  <si>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</si>
  <si>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</si>
  <si>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</si>
  <si>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</si>
  <si>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</si>
  <si>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</si>
  <si>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</si>
  <si>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</si>
  <si>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</si>
  <si>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</si>
  <si>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</si>
  <si>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</si>
  <si>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</si>
  <si>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</si>
  <si>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</si>
  <si>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</si>
  <si>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</si>
  <si>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</si>
  <si>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</si>
  <si>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</si>
  <si>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</si>
  <si>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</si>
  <si>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</si>
  <si>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</si>
  <si>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</si>
  <si>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</si>
  <si>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</si>
  <si>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</si>
  <si>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</si>
  <si>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</si>
  <si>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</si>
  <si>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</si>
  <si>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</si>
  <si>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</si>
  <si>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</si>
  <si>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</si>
  <si>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</si>
  <si>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</si>
  <si>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</si>
  <si>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</si>
  <si>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</si>
  <si>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</si>
  <si>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</si>
  <si>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</si>
  <si>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</si>
  <si>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</si>
  <si>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</si>
  <si>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</si>
  <si>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</si>
  <si>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</si>
  <si>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</si>
  <si>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</si>
  <si>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</si>
  <si>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</si>
  <si>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</si>
  <si>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</si>
  <si>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</si>
  <si>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</si>
  <si>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</si>
  <si>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</si>
  <si>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</si>
  <si>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</si>
  <si>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</si>
  <si>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</si>
  <si>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</si>
  <si>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</si>
  <si>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</si>
  <si>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</si>
  <si>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</si>
  <si>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</si>
  <si>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</si>
  <si>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</si>
  <si>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</si>
  <si>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</si>
  <si>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</si>
  <si>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</si>
  <si>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</si>
  <si>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</si>
  <si>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</si>
  <si>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</si>
  <si>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</si>
  <si>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</si>
  <si>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</si>
  <si>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</si>
  <si>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</si>
  <si>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</si>
  <si>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</si>
  <si>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</si>
  <si>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</si>
  <si>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</si>
  <si>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</si>
  <si>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</si>
  <si>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</si>
  <si>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</si>
  <si>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</si>
  <si>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</si>
  <si>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</si>
  <si>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</si>
  <si>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</si>
  <si>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</si>
  <si>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</si>
  <si>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</si>
  <si>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</si>
  <si>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</si>
  <si>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</si>
  <si>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</si>
  <si>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</si>
  <si>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</si>
  <si>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</si>
  <si>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</si>
  <si>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</si>
  <si>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</si>
  <si>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</si>
  <si>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</si>
  <si>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</si>
  <si>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</si>
  <si>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</si>
  <si>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</si>
  <si>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</si>
  <si>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</si>
  <si>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</si>
  <si>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</si>
  <si>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</si>
  <si>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</si>
  <si>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</si>
  <si>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</si>
  <si>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</si>
  <si>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</si>
  <si>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</si>
  <si>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</si>
  <si>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</si>
  <si>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</si>
  <si>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</si>
  <si>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</si>
  <si>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</si>
  <si>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</si>
  <si>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</si>
  <si>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</si>
  <si>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</si>
  <si>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</si>
  <si>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</si>
  <si>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</si>
  <si>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</si>
  <si>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</si>
  <si>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</si>
  <si>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</si>
  <si>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</si>
  <si>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</si>
  <si>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</si>
  <si>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</si>
  <si>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</si>
  <si>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</si>
  <si>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</si>
  <si>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</si>
  <si>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</si>
  <si>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</si>
  <si>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</si>
  <si>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</si>
  <si>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</si>
  <si>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</si>
  <si>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</si>
  <si>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</si>
  <si>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</si>
  <si>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</si>
  <si>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</si>
  <si>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</si>
  <si>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</si>
  <si>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</si>
  <si>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</si>
  <si>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</si>
  <si>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</si>
  <si>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</si>
  <si>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</si>
  <si>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</si>
  <si>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</si>
  <si>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</si>
  <si>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</si>
  <si>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</si>
  <si>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</si>
  <si>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</si>
  <si>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</si>
  <si>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</si>
  <si>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</si>
  <si>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</si>
  <si>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</si>
  <si>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</si>
  <si>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</si>
  <si>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</si>
  <si>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</si>
  <si>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</si>
  <si>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</si>
  <si>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</si>
  <si>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</si>
  <si>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</si>
  <si>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</si>
  <si>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</si>
  <si>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</si>
  <si>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</si>
  <si>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</si>
  <si>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</si>
  <si>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</si>
  <si>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</si>
  <si>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</si>
  <si>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</si>
  <si>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</si>
  <si>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</si>
  <si>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</si>
  <si>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</si>
  <si>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</si>
  <si>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</si>
  <si>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</si>
  <si>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</si>
  <si>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</si>
  <si>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</si>
  <si>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</si>
  <si>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</si>
  <si>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</si>
  <si>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</si>
  <si>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</si>
  <si>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</si>
  <si>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</si>
  <si>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</si>
  <si>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</si>
  <si>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</si>
  <si>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</si>
  <si>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</si>
  <si>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</si>
  <si>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</si>
  <si>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</si>
  <si>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</si>
  <si>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</si>
  <si>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</si>
  <si>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</si>
  <si>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</si>
  <si>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</si>
  <si>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</si>
  <si>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</si>
  <si>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</si>
  <si>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</si>
  <si>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</si>
  <si>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</si>
  <si>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</si>
  <si>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</si>
  <si>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</si>
  <si>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</si>
  <si>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</si>
  <si>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</si>
  <si>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</si>
  <si>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</si>
  <si>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</si>
  <si>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</si>
  <si>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</si>
  <si>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</si>
  <si>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</si>
  <si>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</si>
  <si>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</si>
  <si>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</si>
  <si>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</si>
  <si>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</si>
  <si>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</si>
  <si>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</si>
  <si>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</si>
  <si>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</si>
  <si>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</si>
  <si>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</si>
  <si>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</si>
  <si>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</si>
  <si>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</si>
  <si>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</si>
  <si>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</si>
  <si>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</si>
  <si>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</si>
  <si>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</si>
  <si>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</si>
  <si>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</si>
  <si>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</si>
  <si>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</si>
  <si>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</si>
  <si>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</si>
  <si>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</si>
  <si>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</si>
  <si>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</si>
  <si>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</si>
  <si>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</si>
  <si>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</si>
  <si>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</si>
  <si>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</si>
  <si>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</si>
  <si>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</si>
  <si>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</si>
  <si>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</si>
  <si>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</si>
  <si>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</si>
  <si>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</si>
  <si>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</si>
  <si>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</si>
  <si>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</si>
  <si>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</si>
  <si>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</si>
  <si>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</si>
  <si>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</si>
  <si>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</si>
  <si>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</si>
  <si>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</si>
  <si>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</si>
  <si>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</si>
  <si>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</si>
  <si>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</si>
  <si>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</si>
  <si>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</si>
  <si>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</si>
  <si>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</si>
  <si>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</si>
  <si>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</si>
  <si>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</si>
  <si>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</si>
  <si>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</si>
  <si>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</si>
  <si>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</si>
  <si>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</si>
  <si>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</si>
  <si>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</si>
  <si>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</si>
  <si>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</si>
  <si>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</si>
  <si>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</si>
  <si>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</si>
  <si>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</si>
  <si>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</si>
  <si>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</si>
  <si>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</si>
  <si>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</si>
  <si>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</si>
  <si>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</si>
  <si>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</si>
  <si>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</si>
  <si>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</si>
  <si>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</si>
  <si>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</si>
  <si>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</si>
  <si>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</si>
  <si>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</si>
  <si>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</si>
  <si>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</si>
  <si>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</si>
  <si>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</si>
  <si>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</si>
  <si>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</si>
  <si>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</si>
  <si>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</si>
  <si>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</si>
  <si>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</si>
  <si>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</si>
  <si>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</si>
  <si>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</si>
  <si>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</si>
  <si>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</si>
  <si>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</si>
  <si>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</si>
  <si>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</si>
  <si>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</si>
  <si>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</si>
  <si>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</si>
  <si>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</si>
  <si>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</si>
  <si>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</si>
  <si>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</si>
  <si>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</si>
  <si>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</si>
  <si>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</si>
  <si>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</si>
  <si>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</si>
  <si>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</si>
  <si>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</si>
  <si>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</si>
  <si>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</si>
  <si>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</si>
  <si>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</si>
  <si>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</si>
  <si>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</si>
  <si>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</si>
  <si>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</si>
  <si>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</si>
  <si>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</si>
  <si>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</si>
  <si>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</si>
  <si>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</si>
  <si>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</si>
  <si>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</si>
  <si>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</si>
  <si>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</si>
  <si>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</si>
  <si>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</si>
  <si>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</si>
  <si>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</si>
  <si>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</si>
  <si>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</si>
  <si>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</si>
  <si>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</si>
  <si>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</si>
  <si>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</si>
  <si>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</si>
  <si>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</si>
  <si>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</si>
  <si>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</si>
  <si>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</si>
  <si>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</si>
  <si>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</si>
  <si>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</si>
  <si>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</si>
  <si>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</si>
  <si>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</si>
  <si>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</si>
  <si>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</si>
  <si>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</si>
  <si>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</si>
  <si>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</si>
  <si>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</si>
  <si>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</si>
  <si>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</si>
  <si>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</si>
  <si>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</si>
  <si>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</si>
  <si>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</si>
  <si>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</si>
  <si>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</si>
  <si>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</si>
  <si>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</si>
  <si>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</si>
  <si>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</si>
  <si>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</si>
  <si>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</si>
  <si>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</si>
  <si>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</si>
  <si>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</si>
  <si>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</si>
  <si>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</si>
  <si>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</si>
  <si>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</si>
  <si>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</si>
  <si>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</si>
  <si>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</si>
  <si>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</si>
  <si>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</si>
  <si>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</si>
  <si>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</si>
  <si>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</si>
  <si>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</si>
  <si>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</si>
  <si>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</si>
  <si>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</si>
  <si>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</si>
  <si>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</si>
  <si>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</si>
  <si>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</si>
  <si>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</si>
  <si>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</si>
  <si>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</si>
  <si>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</si>
  <si>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</si>
  <si>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</si>
  <si>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</si>
  <si>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</si>
  <si>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</si>
  <si>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</si>
  <si>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</si>
  <si>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</si>
  <si>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</si>
  <si>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</si>
  <si>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</si>
  <si>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</si>
  <si>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</si>
  <si>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</si>
  <si>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</si>
  <si>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</si>
  <si>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</si>
  <si>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</si>
  <si>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</si>
  <si>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</si>
  <si>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</si>
  <si>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</si>
  <si>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</si>
  <si>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</si>
  <si>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</si>
  <si>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</si>
  <si>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</si>
  <si>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</si>
  <si>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</si>
  <si>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</si>
  <si>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</si>
  <si>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</si>
  <si>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</si>
  <si>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</si>
  <si>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</si>
  <si>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</si>
  <si>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</si>
  <si>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</si>
  <si>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</si>
  <si>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</si>
  <si>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</si>
  <si>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</si>
  <si>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</si>
  <si>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</si>
  <si>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</si>
  <si>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</si>
  <si>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</si>
  <si>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</si>
  <si>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</si>
  <si>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</si>
  <si>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</si>
  <si>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</si>
  <si>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</si>
  <si>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</si>
  <si>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</si>
  <si>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</si>
  <si>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</si>
  <si>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</si>
  <si>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</si>
  <si>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</si>
  <si>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</si>
  <si>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</si>
  <si>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</si>
  <si>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</si>
  <si>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</si>
  <si>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</si>
  <si>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</si>
  <si>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</si>
  <si>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</si>
  <si>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</si>
  <si>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</si>
  <si>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</si>
  <si>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</si>
  <si>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</si>
  <si>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</si>
  <si>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</si>
  <si>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</si>
  <si>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</si>
  <si>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</si>
  <si>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</si>
  <si>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</si>
  <si>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</si>
  <si>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</si>
  <si>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</si>
  <si>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</si>
  <si>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</si>
  <si>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</si>
  <si>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</si>
  <si>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</si>
  <si>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</si>
  <si>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</si>
  <si>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</si>
  <si>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</si>
  <si>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</si>
  <si>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</si>
  <si>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</si>
  <si>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</si>
  <si>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</si>
  <si>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</si>
  <si>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</si>
  <si>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</si>
  <si>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</si>
  <si>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</si>
  <si>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</si>
  <si>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</si>
  <si>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</si>
  <si>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</si>
  <si>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</si>
  <si>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</si>
  <si>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</si>
  <si>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</si>
  <si>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</si>
  <si>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</si>
  <si>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</si>
  <si>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</si>
  <si>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</si>
  <si>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</si>
  <si>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</si>
  <si>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</si>
  <si>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</si>
  <si>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</si>
  <si>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</si>
  <si>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</si>
  <si>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</si>
  <si>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</si>
  <si>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</si>
  <si>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</si>
  <si>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</si>
  <si>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</si>
  <si>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</si>
  <si>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</si>
  <si>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</si>
  <si>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</si>
  <si>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</si>
  <si>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</si>
  <si>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</si>
  <si>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</si>
  <si>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</si>
  <si>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</si>
  <si>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</si>
  <si>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</si>
  <si>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</si>
  <si>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</si>
  <si>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</si>
  <si>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</si>
  <si>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</si>
  <si>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</si>
  <si>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</si>
  <si>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</si>
  <si>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</si>
  <si>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</si>
  <si>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</si>
  <si>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</si>
  <si>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</si>
  <si>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</si>
  <si>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</si>
  <si>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</si>
  <si>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</si>
  <si>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</si>
  <si>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</si>
  <si>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</si>
  <si>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</si>
  <si>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</si>
  <si>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</si>
  <si>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</si>
  <si>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</si>
  <si>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</si>
  <si>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</si>
  <si>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</si>
  <si>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</si>
  <si>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</si>
  <si>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</si>
  <si>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</si>
  <si>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</si>
  <si>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</si>
  <si>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</si>
  <si>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</si>
  <si>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</si>
  <si>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</si>
  <si>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</si>
  <si>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</si>
  <si>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</si>
  <si>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</si>
  <si>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</si>
  <si>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</si>
  <si>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</si>
  <si>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</si>
  <si>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</si>
  <si>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</si>
  <si>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</si>
  <si>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</si>
  <si>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</si>
  <si>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</si>
  <si>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</si>
  <si>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</si>
  <si>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</si>
  <si>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</si>
  <si>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</si>
  <si>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</si>
  <si>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</si>
  <si>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</si>
  <si>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</si>
  <si>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</si>
  <si>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</si>
  <si>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</si>
  <si>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</si>
  <si>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</si>
  <si>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</si>
  <si>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</si>
  <si>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</si>
  <si>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</si>
  <si>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</si>
  <si>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</si>
  <si>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</si>
  <si>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</si>
  <si>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</si>
  <si>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</si>
  <si>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</si>
  <si>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</si>
  <si>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</si>
  <si>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</si>
  <si>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</si>
  <si>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</si>
  <si>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</si>
  <si>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</si>
  <si>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</si>
  <si>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</si>
  <si>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</si>
  <si>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</si>
  <si>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</si>
  <si>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</si>
  <si>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</si>
  <si>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</si>
  <si>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</si>
  <si>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</si>
  <si>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</si>
  <si>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</si>
  <si>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</si>
  <si>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</si>
  <si>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</si>
  <si>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</si>
  <si>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</si>
  <si>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</si>
  <si>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</si>
  <si>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</si>
  <si>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</si>
  <si>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</si>
  <si>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</si>
  <si>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</si>
  <si>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</si>
  <si>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</si>
  <si>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</si>
  <si>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</si>
  <si>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</si>
  <si>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</si>
  <si>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</si>
  <si>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</si>
  <si>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</si>
  <si>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</si>
  <si>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</si>
  <si>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</si>
  <si>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</si>
  <si>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</si>
  <si>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</si>
  <si>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</si>
  <si>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</si>
  <si>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</si>
  <si>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</si>
  <si>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</si>
  <si>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</si>
  <si>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</si>
  <si>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</si>
  <si>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</si>
  <si>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</si>
  <si>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</si>
  <si>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</si>
  <si>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</si>
  <si>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</si>
  <si>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</si>
  <si>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</si>
  <si>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</si>
  <si>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</si>
  <si>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</si>
  <si>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</si>
  <si>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</si>
  <si>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</si>
  <si>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</si>
  <si>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</si>
  <si>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</si>
  <si>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</si>
  <si>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</si>
  <si>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</si>
  <si>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</si>
  <si>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</si>
  <si>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</si>
  <si>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</si>
  <si>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</si>
  <si>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</si>
  <si>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</si>
  <si>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</si>
  <si>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</si>
  <si>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</si>
  <si>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</si>
  <si>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</si>
  <si>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</si>
  <si>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</si>
  <si>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</si>
  <si>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</si>
  <si>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</si>
  <si>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</si>
  <si>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</si>
  <si>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</si>
  <si>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</si>
  <si>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</si>
  <si>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</si>
  <si>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</si>
  <si>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</si>
  <si>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</si>
  <si>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</si>
  <si>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</si>
  <si>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</si>
  <si>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</si>
  <si>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</si>
  <si>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</si>
  <si>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</si>
  <si>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</si>
  <si>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</si>
  <si>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</si>
  <si>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</si>
  <si>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</si>
  <si>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</si>
  <si>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</si>
  <si>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</si>
  <si>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</si>
  <si>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</si>
  <si>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</si>
  <si>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</si>
  <si>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</si>
  <si>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</si>
  <si>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</si>
  <si>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</si>
  <si>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</si>
  <si>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</si>
  <si>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</si>
  <si>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</si>
  <si>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</si>
  <si>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</si>
  <si>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</si>
  <si>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</si>
  <si>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</si>
  <si>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</si>
  <si>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</si>
  <si>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</si>
  <si>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</si>
  <si>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</si>
  <si>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</si>
  <si>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</si>
  <si>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</si>
  <si>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</si>
  <si>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</si>
  <si>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</si>
  <si>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</si>
  <si>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</si>
  <si>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</si>
  <si>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</si>
  <si>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</si>
  <si>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</si>
  <si>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</si>
  <si>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</si>
  <si>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</si>
  <si>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</si>
  <si>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</si>
  <si>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</si>
  <si>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</si>
  <si>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</si>
  <si>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</si>
  <si>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</si>
  <si>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</si>
  <si>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</si>
  <si>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</si>
  <si>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</si>
  <si>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</si>
  <si>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</si>
  <si>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</si>
  <si>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</si>
  <si>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</si>
  <si>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</si>
  <si>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</si>
  <si>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</si>
  <si>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</si>
  <si>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</si>
  <si>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</si>
  <si>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</si>
  <si>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</si>
  <si>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</si>
  <si>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</si>
  <si>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</si>
  <si>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</si>
  <si>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</si>
  <si>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</si>
  <si>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</si>
  <si>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</si>
  <si>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</si>
  <si>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</si>
  <si>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</si>
  <si>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</si>
  <si>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</si>
  <si>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</si>
  <si>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</si>
  <si>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</si>
  <si>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</si>
  <si>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</si>
  <si>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</si>
  <si>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</si>
  <si>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</si>
  <si>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</si>
  <si>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</si>
  <si>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</si>
  <si>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</si>
  <si>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</si>
  <si>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</si>
  <si>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</si>
  <si>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</si>
  <si>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</si>
  <si>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</si>
  <si>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</si>
  <si>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</si>
  <si>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</si>
  <si>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</si>
  <si>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</si>
  <si>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</si>
  <si>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</si>
  <si>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</si>
  <si>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</si>
  <si>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</si>
  <si>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</si>
  <si>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</si>
  <si>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</si>
  <si>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</si>
  <si>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</si>
  <si>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</si>
  <si>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</si>
  <si>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</si>
  <si>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</si>
  <si>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</si>
  <si>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</si>
  <si>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</si>
  <si>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</si>
  <si>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</si>
  <si>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</si>
  <si>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</si>
  <si>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</si>
  <si>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</si>
  <si>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</si>
  <si>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</si>
  <si>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</si>
  <si>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</si>
  <si>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</si>
  <si>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</si>
  <si>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</si>
  <si>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</si>
  <si>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</si>
  <si>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</si>
  <si>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</si>
  <si>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</si>
  <si>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</si>
  <si>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</si>
  <si>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</si>
  <si>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</si>
  <si>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</si>
  <si>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</si>
  <si>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</si>
  <si>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</si>
  <si>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</si>
  <si>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</si>
  <si>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</si>
  <si>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</si>
  <si>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</si>
  <si>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</si>
  <si>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</si>
  <si>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</si>
  <si>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</si>
  <si>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</si>
  <si>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</si>
  <si>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</si>
  <si>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</si>
  <si>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</si>
  <si>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</si>
  <si>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</si>
  <si>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</si>
  <si>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</si>
  <si>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</si>
  <si>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</si>
  <si>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</si>
  <si>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</si>
  <si>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</si>
  <si>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</si>
  <si>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</si>
  <si>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</si>
  <si>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</si>
  <si>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</si>
  <si>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</si>
  <si>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</si>
  <si>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</si>
  <si>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</si>
  <si>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</si>
  <si>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</si>
  <si>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</si>
  <si>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</si>
  <si>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</si>
  <si>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</si>
  <si>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</si>
  <si>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</si>
  <si>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</si>
  <si>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</si>
  <si>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</si>
  <si>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</si>
  <si>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</si>
  <si>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</si>
  <si>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</si>
  <si>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</si>
  <si>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</si>
  <si>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</si>
  <si>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</si>
  <si>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</si>
  <si>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</si>
  <si>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</si>
  <si>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</si>
  <si>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</si>
  <si>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</si>
  <si>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</si>
  <si>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</si>
  <si>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</si>
  <si>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</si>
  <si>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</si>
  <si>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</si>
  <si>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</si>
  <si>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</si>
  <si>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</si>
  <si>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</si>
  <si>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</si>
  <si>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</si>
  <si>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</si>
  <si>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</si>
  <si>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</si>
  <si>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</si>
  <si>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</si>
  <si>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</si>
  <si>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</si>
  <si>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</si>
  <si>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</si>
  <si>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</si>
  <si>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</si>
  <si>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</si>
  <si>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</si>
  <si>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</si>
  <si>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</si>
  <si>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</si>
  <si>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</si>
  <si>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</si>
  <si>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</si>
  <si>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</si>
  <si>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</si>
  <si>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</si>
  <si>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</si>
  <si>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</si>
  <si>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</si>
  <si>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</si>
  <si>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</si>
  <si>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</si>
  <si>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</si>
  <si>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</si>
  <si>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</si>
  <si>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</si>
  <si>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</si>
  <si>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</si>
  <si>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</si>
  <si>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</si>
  <si>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</si>
  <si>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</si>
  <si>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</si>
  <si>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</si>
  <si>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</si>
  <si>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</si>
  <si>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</si>
  <si>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</si>
  <si>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</si>
  <si>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</si>
  <si>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</si>
  <si>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</si>
  <si>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</si>
  <si>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</si>
  <si>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</si>
  <si>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</si>
  <si>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</si>
  <si>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</si>
  <si>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</si>
  <si>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</si>
  <si>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</si>
  <si>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</si>
  <si>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</si>
  <si>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</si>
  <si>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</si>
  <si>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</si>
  <si>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</si>
  <si>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</si>
  <si>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</si>
  <si>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</si>
  <si>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</si>
  <si>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</si>
  <si>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</si>
  <si>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</si>
  <si>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</si>
  <si>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</si>
  <si>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</si>
  <si>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</si>
  <si>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</si>
  <si>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</si>
  <si>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</si>
  <si>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</si>
  <si>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</si>
  <si>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</si>
  <si>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</si>
  <si>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</si>
  <si>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</si>
  <si>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</si>
  <si>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</si>
  <si>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</si>
  <si>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</si>
  <si>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</si>
  <si>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</si>
  <si>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</si>
  <si>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</si>
  <si>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</si>
  <si>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</si>
  <si>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</si>
  <si>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</si>
  <si>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</si>
  <si>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</si>
  <si>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</si>
  <si>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</si>
  <si>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</si>
  <si>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</si>
  <si>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</si>
  <si>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</si>
  <si>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</si>
  <si>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</si>
  <si>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</si>
  <si>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</si>
  <si>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</si>
  <si>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</si>
  <si>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</si>
  <si>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</si>
  <si>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</si>
  <si>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</si>
  <si>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</si>
  <si>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</si>
  <si>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</si>
  <si>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</si>
  <si>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</si>
  <si>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</si>
  <si>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</si>
  <si>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</si>
  <si>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</si>
  <si>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</si>
  <si>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</si>
  <si>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</si>
  <si>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</si>
  <si>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</si>
  <si>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</si>
  <si>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</si>
  <si>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</si>
  <si>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</si>
  <si>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</si>
  <si>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</si>
  <si>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</si>
  <si>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</si>
  <si>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</si>
  <si>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</si>
  <si>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</si>
  <si>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</si>
  <si>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</si>
  <si>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</si>
  <si>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</si>
  <si>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</si>
  <si>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</si>
  <si>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</si>
  <si>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</si>
  <si>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</si>
  <si>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</si>
  <si>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</si>
  <si>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</si>
  <si>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</si>
  <si>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</si>
  <si>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</si>
  <si>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</si>
  <si>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</si>
  <si>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</si>
  <si>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</si>
  <si>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</si>
  <si>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</si>
  <si>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</si>
  <si>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</si>
  <si>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</si>
  <si>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</si>
  <si>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</si>
  <si>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</si>
  <si>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</si>
  <si>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</si>
  <si>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</si>
  <si>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</si>
  <si>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</si>
  <si>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</si>
  <si>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</si>
  <si>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</si>
  <si>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</si>
  <si>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</si>
  <si>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</si>
  <si>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</si>
  <si>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</si>
  <si>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</si>
  <si>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</si>
  <si>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</si>
  <si>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</si>
  <si>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</si>
  <si>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</si>
  <si>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</si>
  <si>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</si>
  <si>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</si>
  <si>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</si>
  <si>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</si>
  <si>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</si>
  <si>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</si>
  <si>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</si>
  <si>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</si>
  <si>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</si>
  <si>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</si>
  <si>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</si>
  <si>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</si>
  <si>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</si>
  <si>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</si>
  <si>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</si>
  <si>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</si>
  <si>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</si>
  <si>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</si>
  <si>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</si>
  <si>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</si>
  <si>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</si>
  <si>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</si>
  <si>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</si>
  <si>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</si>
  <si>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</si>
  <si>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</si>
  <si>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</si>
  <si>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</si>
  <si>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</si>
  <si>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</si>
  <si>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</si>
  <si>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</si>
  <si>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</si>
  <si>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</si>
  <si>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</si>
  <si>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</si>
  <si>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</si>
  <si>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</si>
  <si>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</si>
  <si>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</si>
  <si>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</si>
  <si>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</si>
  <si>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</si>
  <si>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</si>
  <si>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</si>
  <si>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</si>
  <si>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</si>
  <si>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</si>
  <si>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</si>
  <si>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</si>
  <si>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</si>
  <si>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</si>
  <si>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</si>
  <si>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</si>
  <si>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</si>
  <si>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</si>
  <si>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</si>
  <si>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</si>
  <si>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</si>
  <si>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</si>
  <si>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</si>
  <si>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</si>
  <si>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</si>
  <si>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</si>
  <si>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</si>
  <si>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</si>
  <si>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</si>
  <si>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</si>
  <si>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</si>
  <si>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</si>
  <si>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</si>
  <si>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</si>
  <si>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</si>
  <si>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</si>
  <si>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</si>
  <si>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</si>
  <si>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</si>
  <si>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</si>
  <si>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</si>
  <si>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</si>
  <si>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</si>
  <si>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</si>
  <si>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</si>
  <si>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</si>
  <si>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</si>
  <si>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</si>
  <si>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</si>
  <si>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</si>
  <si>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</si>
  <si>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</si>
  <si>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</si>
  <si>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</si>
  <si>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</si>
  <si>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</si>
  <si>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</si>
  <si>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</si>
  <si>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</si>
  <si>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</si>
  <si>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</si>
  <si>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</si>
  <si>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</si>
  <si>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</si>
  <si>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</si>
  <si>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</si>
  <si>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</si>
  <si>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</si>
  <si>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</si>
  <si>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</si>
  <si>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</si>
  <si>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</si>
  <si>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</si>
  <si>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</si>
  <si>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</si>
  <si>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</si>
  <si>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</si>
  <si>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</si>
  <si>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</si>
  <si>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</si>
  <si>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</si>
  <si>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</si>
  <si>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</si>
  <si>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</si>
  <si>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</si>
  <si>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</si>
  <si>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</si>
  <si>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</si>
  <si>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</si>
  <si>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</si>
  <si>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</si>
  <si>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</si>
  <si>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</si>
  <si>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</si>
  <si>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</si>
  <si>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</si>
  <si>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</si>
  <si>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</si>
  <si>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</si>
  <si>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</si>
  <si>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</si>
  <si>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</si>
  <si>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</si>
  <si>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</si>
  <si>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</si>
  <si>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</si>
  <si>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</si>
  <si>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</si>
  <si>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</si>
  <si>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</si>
  <si>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</si>
  <si>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</si>
  <si>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</si>
  <si>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</si>
  <si>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</si>
  <si>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</si>
  <si>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</si>
  <si>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</si>
  <si>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</si>
  <si>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</si>
  <si>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</si>
  <si>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</si>
  <si>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</si>
  <si>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</si>
  <si>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</si>
  <si>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</si>
  <si>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</si>
  <si>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</si>
  <si>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</si>
  <si>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</si>
  <si>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</si>
  <si>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</si>
  <si>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</si>
  <si>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</si>
  <si>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</si>
  <si>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</si>
  <si>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</si>
  <si>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</si>
  <si>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</si>
  <si>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</si>
  <si>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</si>
  <si>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</si>
  <si>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</si>
  <si>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</si>
  <si>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</si>
  <si>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</si>
  <si>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</si>
  <si>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</si>
  <si>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</si>
  <si>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</si>
  <si>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</si>
  <si>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</si>
  <si>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</si>
  <si>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</si>
  <si>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</si>
  <si>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</si>
  <si>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</si>
  <si>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</si>
  <si>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</si>
  <si>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</si>
  <si>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</si>
  <si>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</si>
  <si>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</si>
  <si>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</si>
  <si>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</si>
  <si>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</si>
  <si>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</si>
  <si>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</si>
  <si>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</si>
  <si>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</si>
  <si>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</si>
  <si>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</si>
  <si>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</si>
  <si>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</si>
  <si>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</si>
  <si>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</si>
  <si>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</si>
  <si>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</si>
  <si>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</si>
  <si>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</si>
  <si>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</si>
  <si>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</si>
  <si>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</si>
  <si>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</si>
  <si>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</si>
  <si>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</si>
  <si>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</si>
  <si>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</si>
  <si>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</si>
  <si>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</si>
  <si>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</si>
  <si>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</si>
  <si>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</si>
  <si>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</si>
  <si>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</si>
  <si>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</si>
  <si>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</si>
  <si>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</si>
  <si>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</si>
  <si>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</si>
  <si>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</si>
  <si>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</si>
  <si>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</si>
  <si>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</si>
  <si>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</si>
  <si>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</si>
  <si>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</si>
  <si>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</si>
  <si>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</si>
  <si>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</si>
  <si>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</si>
  <si>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</si>
  <si>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</si>
  <si>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</si>
  <si>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</si>
  <si>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</si>
  <si>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</si>
  <si>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</si>
  <si>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</si>
  <si>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</si>
  <si>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</si>
  <si>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</si>
  <si>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</si>
  <si>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</si>
  <si>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</si>
  <si>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</si>
  <si>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</si>
  <si>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</si>
  <si>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</si>
  <si>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</si>
  <si>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</si>
  <si>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</si>
  <si>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</si>
  <si>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</si>
  <si>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</si>
  <si>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</si>
  <si>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</si>
  <si>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</si>
  <si>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</si>
  <si>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</si>
  <si>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</si>
  <si>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</si>
  <si>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</si>
  <si>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</si>
  <si>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</si>
  <si>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</si>
  <si>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</si>
  <si>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</si>
  <si>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</si>
  <si>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</si>
  <si>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</si>
  <si>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</si>
  <si>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</si>
  <si>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</si>
  <si>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</si>
  <si>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</si>
  <si>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</si>
  <si>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</si>
  <si>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</si>
  <si>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</si>
  <si>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</si>
  <si>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</si>
  <si>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</si>
  <si>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</si>
  <si>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</si>
  <si>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</si>
  <si>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</si>
  <si>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</si>
  <si>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</si>
  <si>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</si>
  <si>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</si>
  <si>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</si>
  <si>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</si>
  <si>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</si>
  <si>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</si>
  <si>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</si>
  <si>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</si>
  <si>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</si>
  <si>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</si>
  <si>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</si>
  <si>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</si>
  <si>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</si>
  <si>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</si>
  <si>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</si>
  <si>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</si>
  <si>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</si>
  <si>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</si>
  <si>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</si>
  <si>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</si>
  <si>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</si>
  <si>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</si>
  <si>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</si>
  <si>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</si>
  <si>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</si>
  <si>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</si>
  <si>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</si>
  <si>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</si>
  <si>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</si>
  <si>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</si>
  <si>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</si>
  <si>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</si>
  <si>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</si>
  <si>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</si>
  <si>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</si>
  <si>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</si>
  <si>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</si>
  <si>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</si>
  <si>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</si>
  <si>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</si>
  <si>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</si>
  <si>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</si>
  <si>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</si>
  <si>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</si>
  <si>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</si>
  <si>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</si>
  <si>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</si>
  <si>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</si>
  <si>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</si>
  <si>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</si>
  <si>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</si>
  <si>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</si>
  <si>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</si>
  <si>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</si>
  <si>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</si>
  <si>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</si>
  <si>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</si>
  <si>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</si>
  <si>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</si>
  <si>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</si>
  <si>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</si>
  <si>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</si>
  <si>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</si>
  <si>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</si>
  <si>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</si>
  <si>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</si>
  <si>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</si>
  <si>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</si>
  <si>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</si>
  <si>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</si>
  <si>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</si>
  <si>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</si>
  <si>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</si>
  <si>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</si>
  <si>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</si>
  <si>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</si>
  <si>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</si>
  <si>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</si>
  <si>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</si>
  <si>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</si>
  <si>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</si>
  <si>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</si>
  <si>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</si>
  <si>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</si>
  <si>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</si>
  <si>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</si>
  <si>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</si>
  <si>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</si>
  <si>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</si>
  <si>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</si>
  <si>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</si>
  <si>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</si>
  <si>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</si>
  <si>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</si>
  <si>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</si>
  <si>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</si>
  <si>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</si>
  <si>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</si>
  <si>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</si>
  <si>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</si>
  <si>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</si>
  <si>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</si>
  <si>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</si>
  <si>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</si>
  <si>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</si>
  <si>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</si>
  <si>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</si>
  <si>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</si>
  <si>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</si>
  <si>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</si>
  <si>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</si>
  <si>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</si>
  <si>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</si>
  <si>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</si>
  <si>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</si>
  <si>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</si>
  <si>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</si>
  <si>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</si>
  <si>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</si>
  <si>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</si>
  <si>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</si>
  <si>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</si>
  <si>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</si>
  <si>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</si>
  <si>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</si>
  <si>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</si>
  <si>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</si>
  <si>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</si>
  <si>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</si>
  <si>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</si>
  <si>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</si>
  <si>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</si>
  <si>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</si>
  <si>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</si>
  <si>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</si>
  <si>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</si>
  <si>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</si>
  <si>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</si>
  <si>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</si>
  <si>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</si>
  <si>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</si>
  <si>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</si>
  <si>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</si>
  <si>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</si>
  <si>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</si>
  <si>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</si>
  <si>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</si>
  <si>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</si>
  <si>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</si>
  <si>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</si>
  <si>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</si>
  <si>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</si>
  <si>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</si>
  <si>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</si>
  <si>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</si>
  <si>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</si>
  <si>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</si>
  <si>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</si>
  <si>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</si>
  <si>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</si>
  <si>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</si>
  <si>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</si>
  <si>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</si>
  <si>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</si>
  <si>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</si>
  <si>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</si>
  <si>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</si>
  <si>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</si>
  <si>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</si>
  <si>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</si>
  <si>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</si>
  <si>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</si>
  <si>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</si>
  <si>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</si>
  <si>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</si>
  <si>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</si>
  <si>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</si>
  <si>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</si>
  <si>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</si>
  <si>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</si>
  <si>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</si>
  <si>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</si>
  <si>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</si>
  <si>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</si>
  <si>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</si>
  <si>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</si>
  <si>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</si>
  <si>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</si>
  <si>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</si>
  <si>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</si>
  <si>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</si>
  <si>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</si>
  <si>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</si>
  <si>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</si>
  <si>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</si>
  <si>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</si>
  <si>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</si>
  <si>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</si>
  <si>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</si>
  <si>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</si>
  <si>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</si>
  <si>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</si>
  <si>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</si>
  <si>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</si>
  <si>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</si>
  <si>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</si>
  <si>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</si>
  <si>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</si>
  <si>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</si>
  <si>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</si>
  <si>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</si>
  <si>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</si>
  <si>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</si>
  <si>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</si>
  <si>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</si>
  <si>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</si>
  <si>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</si>
  <si>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</si>
  <si>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</si>
  <si>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</si>
  <si>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</si>
  <si>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</si>
  <si>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</si>
  <si>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</si>
  <si>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</si>
  <si>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</si>
  <si>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</si>
  <si>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</si>
  <si>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</si>
  <si>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</si>
  <si>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</si>
  <si>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</si>
  <si>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</si>
  <si>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</si>
  <si>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</si>
  <si>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</si>
  <si>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</si>
  <si>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</si>
  <si>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</si>
  <si>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</si>
  <si>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</si>
  <si>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</si>
  <si>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</si>
  <si>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</si>
  <si>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</si>
  <si>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</si>
  <si>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</si>
  <si>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</si>
  <si>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</si>
  <si>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</si>
  <si>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</si>
  <si>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</si>
  <si>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</si>
  <si>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</si>
  <si>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</si>
  <si>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</si>
  <si>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</si>
  <si>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</si>
  <si>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</si>
  <si>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</si>
  <si>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</si>
  <si>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</si>
  <si>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</si>
  <si>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</si>
  <si>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</si>
  <si>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</si>
  <si>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</si>
  <si>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</si>
  <si>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</si>
  <si>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</si>
  <si>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</si>
  <si>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</si>
  <si>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</si>
  <si>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</si>
  <si>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</si>
  <si>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</si>
  <si>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</si>
  <si>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</si>
  <si>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</si>
  <si>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</si>
  <si>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</si>
  <si>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</si>
  <si>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</si>
  <si>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</si>
  <si>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</si>
  <si>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</si>
  <si>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</si>
  <si>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</si>
  <si>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</si>
  <si>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</si>
  <si>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</si>
  <si>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</si>
  <si>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</si>
  <si>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</si>
  <si>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</si>
  <si>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</si>
  <si>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</si>
  <si>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</si>
  <si>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</si>
  <si>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</si>
  <si>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</si>
  <si>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</si>
  <si>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</si>
  <si>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</si>
  <si>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</si>
  <si>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</si>
  <si>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</si>
  <si>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</si>
  <si>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</si>
  <si>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</si>
  <si>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</si>
  <si>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</si>
  <si>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</si>
  <si>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</si>
  <si>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</si>
  <si>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</si>
  <si>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</si>
  <si>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</si>
  <si>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</si>
  <si>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</si>
  <si>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</si>
  <si>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</si>
  <si>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</si>
  <si>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</si>
  <si>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</si>
  <si>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</si>
  <si>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</si>
  <si>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</si>
  <si>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</si>
  <si>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</si>
  <si>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</si>
  <si>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</si>
  <si>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</si>
  <si>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</si>
  <si>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</si>
  <si>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</si>
  <si>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</si>
  <si>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</si>
  <si>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</si>
  <si>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</si>
  <si>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</si>
  <si>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</si>
  <si>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</si>
  <si>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</si>
  <si>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</si>
  <si>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</si>
  <si>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</si>
  <si>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</si>
  <si>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</si>
  <si>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</si>
  <si>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</si>
  <si>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</si>
  <si>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</si>
  <si>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</si>
  <si>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</si>
  <si>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</si>
  <si>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</si>
  <si>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</si>
  <si>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</si>
  <si>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</si>
  <si>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</si>
  <si>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</si>
  <si>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</si>
  <si>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</si>
  <si>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</si>
  <si>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</si>
  <si>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</si>
  <si>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</si>
  <si>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</si>
  <si>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</si>
  <si>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</si>
  <si>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</si>
  <si>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</si>
  <si>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</si>
  <si>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</si>
  <si>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</si>
  <si>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</si>
  <si>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</si>
  <si>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</si>
  <si>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</si>
  <si>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</si>
  <si>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</si>
  <si>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</si>
  <si>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</si>
  <si>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</si>
  <si>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</si>
  <si>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</si>
  <si>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</si>
  <si>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</si>
  <si>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</si>
  <si>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</si>
  <si>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</si>
  <si>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</si>
  <si>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</si>
  <si>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</si>
  <si>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</si>
  <si>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</si>
  <si>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</si>
  <si>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</si>
  <si>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</si>
  <si>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</si>
  <si>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</si>
  <si>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</si>
  <si>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</si>
  <si>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</si>
  <si>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</si>
  <si>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</si>
  <si>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</si>
  <si>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</si>
  <si>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</si>
  <si>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</si>
  <si>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</si>
  <si>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</si>
  <si>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</si>
  <si>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</si>
  <si>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</si>
  <si>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</si>
  <si>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</si>
  <si>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</si>
  <si>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</si>
  <si>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</si>
  <si>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</si>
  <si>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</si>
  <si>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</si>
  <si>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</si>
  <si>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</si>
  <si>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</si>
  <si>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</si>
  <si>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</si>
  <si>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</si>
  <si>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</si>
  <si>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</si>
  <si>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</si>
  <si>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</si>
  <si>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</si>
  <si>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</si>
  <si>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</si>
  <si>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</si>
  <si>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</si>
  <si>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</si>
  <si>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</si>
  <si>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</si>
  <si>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</si>
  <si>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</si>
  <si>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</si>
  <si>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</si>
  <si>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</si>
  <si>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</si>
  <si>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</si>
  <si>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</si>
  <si>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</si>
  <si>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</si>
  <si>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</si>
  <si>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</si>
  <si>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</si>
  <si>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</si>
  <si>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</si>
  <si>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</si>
  <si>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</si>
  <si>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</si>
  <si>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</si>
  <si>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</si>
  <si>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</si>
  <si>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</si>
  <si>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</si>
  <si>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</si>
  <si>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</si>
  <si>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</si>
  <si>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</si>
  <si>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</si>
  <si>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</si>
  <si>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</si>
  <si>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</si>
  <si>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</si>
  <si>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</si>
  <si>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</si>
  <si>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</si>
  <si>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</si>
  <si>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</si>
  <si>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</si>
  <si>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</si>
  <si>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</si>
  <si>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</si>
  <si>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</si>
  <si>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</si>
  <si>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</si>
  <si>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</si>
  <si>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</si>
  <si>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</si>
  <si>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</si>
  <si>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</si>
  <si>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</si>
  <si>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</si>
  <si>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</si>
  <si>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</si>
  <si>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</si>
  <si>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</si>
  <si>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</si>
  <si>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</si>
  <si>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</si>
  <si>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</si>
  <si>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</si>
  <si>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</si>
  <si>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</si>
  <si>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</si>
  <si>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</si>
  <si>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</si>
  <si>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</si>
  <si>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</si>
  <si>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</si>
  <si>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</si>
  <si>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</si>
  <si>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</si>
  <si>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</si>
  <si>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</si>
  <si>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</si>
  <si>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</si>
  <si>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</si>
  <si>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</si>
  <si>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</si>
  <si>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</si>
  <si>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</si>
  <si>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</si>
  <si>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</si>
  <si>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</si>
  <si>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</si>
  <si>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</si>
  <si>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</si>
  <si>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</si>
  <si>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</si>
  <si>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</si>
  <si>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</si>
  <si>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</si>
  <si>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</si>
  <si>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</si>
  <si>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</si>
  <si>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</si>
  <si>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</si>
  <si>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</si>
  <si>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</si>
  <si>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</si>
  <si>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</si>
  <si>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</si>
  <si>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</si>
  <si>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</si>
  <si>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</si>
  <si>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</si>
  <si>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</si>
  <si>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</si>
  <si>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</si>
  <si>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</si>
  <si>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</si>
  <si>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</si>
  <si>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</si>
  <si>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</si>
  <si>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</si>
  <si>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</si>
  <si>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</si>
  <si>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</si>
  <si>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</si>
  <si>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</si>
  <si>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</si>
  <si>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</si>
  <si>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</si>
  <si>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</si>
  <si>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</si>
  <si>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</si>
  <si>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</si>
  <si>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</si>
  <si>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</si>
  <si>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</si>
  <si>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</si>
  <si>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</si>
  <si>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</si>
  <si>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</si>
  <si>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</si>
  <si>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</si>
  <si>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</si>
  <si>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</si>
  <si>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</si>
  <si>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</si>
  <si>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</si>
  <si>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</si>
  <si>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</si>
  <si>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</si>
  <si>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</si>
  <si>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</si>
  <si>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</si>
  <si>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</si>
  <si>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</si>
  <si>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</si>
  <si>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</si>
  <si>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</si>
  <si>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</si>
  <si>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</si>
  <si>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</si>
  <si>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</si>
  <si>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</si>
  <si>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</si>
  <si>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</si>
  <si>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</si>
  <si>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</si>
  <si>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</si>
  <si>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</si>
  <si>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</si>
  <si>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</si>
  <si>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</si>
  <si>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</si>
  <si>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</si>
  <si>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</si>
  <si>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</si>
  <si>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</si>
  <si>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</si>
  <si>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</si>
  <si>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</si>
  <si>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</si>
  <si>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</si>
  <si>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</si>
  <si>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</si>
  <si>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</si>
  <si>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</si>
  <si>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</si>
  <si>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</si>
  <si>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</si>
  <si>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</si>
  <si>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</si>
  <si>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</si>
  <si>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</si>
  <si>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</si>
  <si>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</si>
  <si>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</si>
  <si>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</si>
  <si>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</si>
  <si>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</si>
  <si>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</si>
  <si>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</si>
  <si>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</si>
  <si>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</si>
  <si>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</si>
  <si>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</si>
  <si>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</si>
  <si>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</si>
  <si>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</si>
  <si>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</si>
  <si>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</si>
  <si>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</si>
  <si>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</si>
  <si>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</si>
  <si>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</si>
  <si>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</si>
  <si>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</si>
  <si>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</si>
  <si>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</si>
  <si>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</si>
  <si>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</si>
  <si>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</si>
  <si>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</si>
  <si>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</si>
  <si>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</si>
  <si>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</si>
  <si>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</si>
  <si>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</si>
  <si>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</si>
  <si>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</si>
  <si>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</si>
  <si>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</si>
  <si>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</si>
  <si>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</si>
  <si>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</si>
  <si>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</si>
  <si>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</si>
  <si>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</si>
  <si>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</si>
  <si>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</si>
  <si>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</si>
  <si>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</si>
  <si>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</si>
  <si>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</si>
  <si>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</si>
  <si>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</si>
  <si>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</si>
  <si>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</si>
  <si>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</si>
  <si>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</si>
  <si>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</si>
  <si>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</si>
  <si>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</si>
  <si>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</si>
  <si>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</si>
  <si>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</si>
  <si>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</si>
  <si>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</si>
  <si>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</si>
  <si>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</si>
  <si>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</si>
  <si>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</si>
  <si>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</si>
  <si>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</si>
  <si>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</si>
  <si>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</si>
  <si>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</si>
  <si>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</si>
  <si>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</si>
  <si>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</si>
  <si>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</si>
  <si>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</si>
  <si>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</si>
  <si>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</si>
  <si>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</si>
  <si>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</si>
  <si>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</si>
  <si>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</si>
  <si>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</si>
  <si>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</si>
  <si>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</si>
  <si>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</si>
  <si>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</si>
  <si>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</si>
  <si>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</si>
  <si>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</si>
  <si>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</si>
  <si>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</si>
  <si>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</si>
  <si>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</si>
  <si>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</si>
  <si>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</si>
  <si>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</si>
  <si>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</si>
  <si>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</si>
  <si>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</si>
  <si>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</si>
  <si>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</si>
  <si>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</si>
  <si>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</si>
  <si>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</si>
  <si>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</si>
  <si>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</si>
  <si>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</si>
  <si>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</si>
  <si>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</si>
  <si>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</si>
  <si>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</si>
  <si>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</si>
  <si>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</si>
  <si>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</si>
  <si>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</si>
  <si>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</si>
  <si>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</si>
  <si>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</si>
  <si>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</si>
  <si>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</si>
  <si>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</si>
  <si>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</si>
  <si>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</si>
  <si>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</si>
  <si>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</si>
  <si>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</si>
  <si>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</si>
  <si>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</si>
  <si>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</si>
  <si>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</si>
  <si>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</si>
  <si>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</si>
  <si>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</si>
  <si>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</si>
  <si>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</si>
  <si>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</si>
  <si>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</si>
  <si>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</si>
  <si>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</si>
  <si>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</si>
  <si>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</si>
  <si>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</si>
  <si>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</si>
  <si>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</si>
  <si>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</si>
  <si>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</si>
  <si>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</si>
  <si>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</si>
  <si>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</si>
  <si>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</si>
  <si>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</si>
  <si>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</si>
  <si>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</si>
  <si>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</si>
  <si>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</si>
  <si>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</si>
  <si>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</si>
  <si>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</si>
  <si>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</si>
  <si>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</si>
  <si>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</si>
  <si>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</si>
  <si>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</si>
  <si>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</si>
  <si>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</si>
  <si>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</si>
  <si>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</si>
  <si>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</si>
  <si>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</si>
  <si>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</si>
  <si>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</si>
  <si>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</si>
  <si>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</si>
  <si>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</si>
  <si>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</si>
  <si>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</si>
  <si>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</si>
  <si>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</si>
  <si>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</si>
  <si>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</si>
  <si>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</si>
  <si>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</si>
  <si>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</si>
  <si>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</si>
  <si>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</si>
  <si>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</si>
  <si>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</si>
  <si>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</si>
  <si>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</si>
  <si>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</si>
  <si>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</si>
  <si>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</si>
  <si>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</si>
  <si>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</si>
  <si>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</si>
  <si>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</si>
  <si>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</si>
  <si>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</si>
  <si>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</si>
  <si>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</si>
  <si>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</si>
  <si>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</si>
  <si>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</si>
  <si>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</si>
  <si>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</si>
  <si>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</si>
  <si>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</si>
  <si>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</si>
  <si>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</si>
  <si>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</si>
  <si>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</si>
  <si>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</si>
  <si>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</si>
  <si>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</si>
  <si>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</si>
  <si>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</si>
  <si>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</si>
  <si>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</si>
  <si>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</si>
  <si>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</si>
  <si>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</si>
  <si>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</si>
  <si>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</si>
  <si>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</si>
  <si>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</si>
  <si>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</si>
  <si>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</si>
  <si>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</si>
  <si>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</si>
  <si>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</si>
  <si>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</si>
  <si>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</si>
  <si>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</si>
  <si>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</si>
  <si>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</si>
  <si>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</si>
  <si>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</si>
  <si>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</si>
  <si>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</si>
  <si>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</si>
  <si>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</si>
  <si>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</si>
  <si>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</si>
  <si>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</si>
  <si>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</si>
  <si>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</si>
  <si>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</si>
  <si>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</si>
  <si>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</si>
  <si>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</si>
  <si>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</si>
  <si>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</si>
  <si>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</si>
  <si>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</si>
  <si>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</si>
  <si>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</si>
  <si>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</si>
  <si>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</si>
  <si>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</si>
  <si>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</si>
  <si>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</si>
  <si>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</si>
  <si>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</si>
  <si>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</si>
  <si>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</si>
  <si>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</si>
  <si>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</si>
  <si>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</si>
  <si>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</si>
  <si>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</si>
  <si>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</si>
  <si>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</si>
  <si>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</si>
  <si>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</si>
  <si>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</si>
  <si>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</si>
  <si>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</si>
  <si>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</si>
  <si>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</si>
  <si>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</si>
  <si>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</si>
  <si>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</si>
  <si>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</si>
  <si>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</si>
  <si>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</si>
  <si>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</si>
  <si>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</si>
  <si>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</si>
  <si>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</si>
  <si>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</si>
  <si>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</si>
  <si>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</si>
  <si>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</si>
  <si>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</si>
  <si>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</si>
  <si>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</si>
  <si>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</si>
  <si>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</si>
  <si>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</si>
  <si>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</si>
  <si>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</si>
  <si>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</si>
  <si>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</si>
  <si>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</si>
  <si>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</si>
  <si>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</si>
  <si>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</si>
  <si>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</si>
  <si>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</si>
  <si>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</si>
  <si>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</si>
  <si>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</si>
  <si>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</si>
  <si>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</si>
  <si>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</si>
  <si>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</si>
  <si>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</si>
  <si>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</si>
  <si>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</si>
  <si>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</si>
  <si>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</si>
  <si>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</si>
  <si>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</si>
  <si>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</si>
  <si>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</si>
  <si>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</si>
  <si>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</si>
  <si>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</si>
  <si>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</si>
  <si>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</si>
  <si>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</si>
  <si>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</si>
  <si>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</si>
  <si>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</si>
  <si>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</si>
  <si>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</si>
  <si>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</si>
  <si>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</si>
  <si>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</si>
  <si>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</si>
  <si>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</si>
  <si>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</si>
  <si>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</si>
  <si>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</si>
  <si>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</si>
  <si>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</si>
  <si>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</si>
  <si>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</si>
  <si>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</si>
  <si>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</si>
  <si>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</si>
  <si>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</si>
  <si>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</si>
  <si>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</si>
  <si>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</si>
  <si>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</si>
  <si>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</si>
  <si>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</si>
  <si>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</si>
  <si>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</si>
  <si>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</si>
  <si>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</si>
  <si>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</si>
  <si>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</si>
  <si>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</si>
  <si>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</si>
  <si>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</si>
  <si>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</si>
  <si>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</si>
  <si>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</si>
  <si>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</si>
  <si>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</si>
  <si>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</si>
  <si>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</si>
  <si>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</si>
  <si>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</si>
  <si>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</si>
  <si>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</si>
  <si>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</si>
  <si>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</si>
  <si>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</si>
  <si>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</si>
  <si>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</si>
  <si>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</si>
  <si>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</si>
  <si>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</si>
  <si>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</si>
  <si>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</si>
  <si>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</si>
  <si>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</si>
  <si>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</si>
  <si>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</si>
  <si>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</si>
  <si>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</si>
  <si>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</si>
  <si>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</si>
  <si>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</si>
  <si>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</si>
  <si>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</si>
  <si>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</si>
  <si>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</si>
  <si>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</si>
  <si>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</si>
  <si>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</si>
  <si>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</si>
  <si>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</si>
  <si>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</si>
  <si>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</si>
  <si>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</si>
  <si>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</si>
  <si>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</si>
  <si>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</si>
  <si>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</si>
  <si>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</si>
  <si>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</si>
  <si>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</si>
  <si>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</si>
  <si>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</si>
  <si>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</si>
  <si>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</si>
  <si>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</si>
  <si>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</si>
  <si>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</si>
  <si>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</si>
  <si>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</si>
  <si>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</si>
  <si>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</si>
  <si>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</si>
  <si>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</si>
  <si>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</si>
  <si>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</si>
  <si>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</si>
  <si>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</si>
  <si>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</si>
  <si>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</si>
  <si>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</si>
  <si>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</si>
  <si>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</si>
  <si>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</si>
  <si>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</si>
  <si>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</si>
  <si>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</si>
  <si>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</si>
  <si>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</si>
  <si>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</si>
  <si>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</si>
  <si>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</si>
  <si>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</si>
  <si>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</si>
  <si>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</si>
  <si>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</si>
  <si>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</si>
  <si>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</si>
  <si>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</si>
  <si>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</si>
  <si>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</si>
  <si>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</si>
  <si>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</si>
  <si>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</si>
  <si>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</si>
  <si>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</si>
  <si>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</si>
  <si>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</si>
  <si>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</si>
  <si>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</si>
  <si>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</si>
  <si>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</si>
  <si>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</si>
  <si>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</si>
  <si>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</si>
  <si>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</si>
  <si>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</si>
  <si>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</si>
  <si>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</si>
  <si>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</si>
  <si>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</si>
  <si>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</si>
  <si>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</si>
  <si>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</si>
  <si>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</si>
  <si>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</si>
  <si>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</si>
  <si>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</si>
  <si>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</si>
  <si>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</si>
  <si>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</si>
  <si>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</si>
  <si>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</si>
  <si>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</si>
  <si>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</si>
  <si>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</si>
  <si>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</si>
  <si>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</si>
  <si>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</si>
  <si>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</si>
  <si>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</si>
  <si>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</si>
  <si>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</si>
  <si>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</si>
  <si>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</si>
  <si>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</si>
  <si>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</si>
  <si>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</si>
  <si>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</si>
  <si>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</si>
  <si>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</si>
  <si>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</si>
  <si>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</si>
  <si>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HLOJKICA DELNICE</t>
  </si>
  <si>
    <t>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</si>
</sst>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 fontId="32"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416210.58000000007</v>
      </c>
      <c r="D2" s="6">
        <f>'PR-RAS'!E6</f>
        <v>537819.86</v>
      </c>
      <c r="E2" s="6">
        <v>0</v>
      </c>
      <c r="F2" s="6">
        <v>0</v>
      </c>
      <c r="G2" s="7">
        <f t="shared" ref="G2:G264" si="0">(B2/1000)*(C2*1+D2*2)</f>
        <v>1491.8503000000001</v>
      </c>
      <c r="H2" s="7">
        <f t="shared" ref="H2:H26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12817.41</v>
      </c>
      <c r="D46" s="1">
        <f>'PR-RAS'!E50</f>
        <v>23319.64</v>
      </c>
      <c r="E46" s="1">
        <v>0</v>
      </c>
      <c r="F46" s="1">
        <v>0</v>
      </c>
      <c r="G46" s="2">
        <f t="shared" si="0"/>
        <v>2675.55105</v>
      </c>
      <c r="H46" s="2">
        <f t="shared" si="1"/>
        <v>0.77000000000043656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12817.41</v>
      </c>
      <c r="D64" s="1">
        <f>'PR-RAS'!E68</f>
        <v>23319.64</v>
      </c>
      <c r="E64" s="1">
        <v>0</v>
      </c>
      <c r="F64" s="1">
        <v>0</v>
      </c>
      <c r="G64" s="2">
        <f t="shared" si="0"/>
        <v>3745.7714700000001</v>
      </c>
      <c r="H64" s="2">
        <f t="shared" si="1"/>
        <v>0.77000000000043656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12817.41</v>
      </c>
      <c r="D65" s="1">
        <f>'PR-RAS'!E69</f>
        <v>23319.64</v>
      </c>
      <c r="E65" s="1">
        <v>0</v>
      </c>
      <c r="F65" s="1">
        <v>0</v>
      </c>
      <c r="G65" s="2">
        <f t="shared" si="0"/>
        <v>3805.2281600000001</v>
      </c>
      <c r="H65" s="2">
        <f t="shared" si="1"/>
        <v>0.77000000000043656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84858.04</v>
      </c>
      <c r="D102" s="1">
        <f>'PR-RAS'!E106</f>
        <v>91173.7</v>
      </c>
      <c r="E102" s="1">
        <v>0</v>
      </c>
      <c r="F102" s="1">
        <v>0</v>
      </c>
      <c r="G102" s="2">
        <f t="shared" si="0"/>
        <v>26987.749440000003</v>
      </c>
      <c r="H102" s="2">
        <f t="shared" si="1"/>
        <v>0.33999999999650754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84858.04</v>
      </c>
      <c r="D108" s="1">
        <f>'PR-RAS'!E112</f>
        <v>91173.7</v>
      </c>
      <c r="E108" s="1">
        <v>0</v>
      </c>
      <c r="F108" s="1">
        <v>0</v>
      </c>
      <c r="G108" s="2">
        <f t="shared" si="0"/>
        <v>28590.982079999998</v>
      </c>
      <c r="H108" s="2">
        <f t="shared" si="1"/>
        <v>0.33999999999650754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84858.04</v>
      </c>
      <c r="D113" s="1">
        <f>'PR-RAS'!E117</f>
        <v>91173.7</v>
      </c>
      <c r="E113" s="1">
        <v>0</v>
      </c>
      <c r="F113" s="1">
        <v>0</v>
      </c>
      <c r="G113" s="2">
        <f t="shared" si="0"/>
        <v>29927.009280000002</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318535.12000000005</v>
      </c>
      <c r="D129" s="1">
        <f>'PR-RAS'!E133</f>
        <v>423326.52</v>
      </c>
      <c r="E129" s="1">
        <v>0</v>
      </c>
      <c r="F129" s="1">
        <v>0</v>
      </c>
      <c r="G129" s="2">
        <f t="shared" si="0"/>
        <v>149144.08448000002</v>
      </c>
      <c r="H129" s="2">
        <f t="shared" si="1"/>
        <v>0.6000000000349246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318535.12000000005</v>
      </c>
      <c r="D130" s="1">
        <f>'PR-RAS'!E134</f>
        <v>423326.52</v>
      </c>
      <c r="E130" s="1">
        <v>0</v>
      </c>
      <c r="F130" s="1">
        <v>0</v>
      </c>
      <c r="G130" s="2">
        <f t="shared" si="0"/>
        <v>150309.27264000001</v>
      </c>
      <c r="H130" s="2">
        <f t="shared" si="1"/>
        <v>0.6000000000349246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316762.03000000003</v>
      </c>
      <c r="D131" s="1">
        <f>'PR-RAS'!E135</f>
        <v>404973.06</v>
      </c>
      <c r="E131" s="1">
        <v>0</v>
      </c>
      <c r="F131" s="1">
        <v>0</v>
      </c>
      <c r="G131" s="2">
        <f t="shared" si="0"/>
        <v>146472.0595</v>
      </c>
      <c r="H131" s="2">
        <f t="shared" si="1"/>
        <v>9.0000000025611371E-2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1773.09</v>
      </c>
      <c r="D132" s="1">
        <f>'PR-RAS'!E136</f>
        <v>18353.46</v>
      </c>
      <c r="E132" s="1">
        <v>0</v>
      </c>
      <c r="F132" s="1">
        <v>0</v>
      </c>
      <c r="G132" s="2">
        <f t="shared" si="0"/>
        <v>5040.8813099999998</v>
      </c>
      <c r="H132" s="2">
        <f t="shared" si="1"/>
        <v>0.54999999999904503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408487.26</v>
      </c>
      <c r="D147" s="1">
        <f>'PR-RAS'!E151</f>
        <v>514824.68</v>
      </c>
      <c r="E147" s="1">
        <v>0</v>
      </c>
      <c r="F147" s="1">
        <v>0</v>
      </c>
      <c r="G147" s="2">
        <f t="shared" si="0"/>
        <v>209967.94652</v>
      </c>
      <c r="H147" s="2">
        <f t="shared" si="1"/>
        <v>0.58000000001629815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306485.12</v>
      </c>
      <c r="D148" s="1">
        <f>'PR-RAS'!E152</f>
        <v>404031.74</v>
      </c>
      <c r="E148" s="1">
        <v>0</v>
      </c>
      <c r="F148" s="1">
        <v>0</v>
      </c>
      <c r="G148" s="2">
        <f t="shared" si="0"/>
        <v>163838.64420000001</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244349.65</v>
      </c>
      <c r="D149" s="1">
        <f>'PR-RAS'!E153</f>
        <v>323162.23</v>
      </c>
      <c r="E149" s="1">
        <v>0</v>
      </c>
      <c r="F149" s="1">
        <v>0</v>
      </c>
      <c r="G149" s="2">
        <f t="shared" si="0"/>
        <v>131819.76827999999</v>
      </c>
      <c r="H149" s="2">
        <f t="shared" si="1"/>
        <v>0.57999999998719431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244349.65</v>
      </c>
      <c r="D150" s="1">
        <f>'PR-RAS'!E154</f>
        <v>323162.23</v>
      </c>
      <c r="E150" s="1">
        <v>0</v>
      </c>
      <c r="F150" s="1">
        <v>0</v>
      </c>
      <c r="G150" s="2">
        <f t="shared" si="0"/>
        <v>132710.44238999998</v>
      </c>
      <c r="H150" s="2">
        <f t="shared" si="1"/>
        <v>0.57999999998719431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21780.21</v>
      </c>
      <c r="D154" s="1">
        <f>'PR-RAS'!E158</f>
        <v>27096.06</v>
      </c>
      <c r="E154" s="1">
        <v>0</v>
      </c>
      <c r="F154" s="1">
        <v>0</v>
      </c>
      <c r="G154" s="2">
        <f t="shared" si="0"/>
        <v>11623.76649</v>
      </c>
      <c r="H154" s="2">
        <f t="shared" si="1"/>
        <v>0.27000000000043656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40355.26</v>
      </c>
      <c r="D155" s="1">
        <f>'PR-RAS'!E159</f>
        <v>53773.45</v>
      </c>
      <c r="E155" s="1">
        <v>0</v>
      </c>
      <c r="F155" s="1">
        <v>0</v>
      </c>
      <c r="G155" s="2">
        <f t="shared" si="0"/>
        <v>22776.932639999999</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40355.26</v>
      </c>
      <c r="D157" s="1">
        <f>'PR-RAS'!E161</f>
        <v>53773.45</v>
      </c>
      <c r="E157" s="1">
        <v>0</v>
      </c>
      <c r="F157" s="1">
        <v>0</v>
      </c>
      <c r="G157" s="2">
        <f t="shared" si="0"/>
        <v>23072.736960000002</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101366.62</v>
      </c>
      <c r="D159" s="1">
        <f>'PR-RAS'!E163</f>
        <v>110126.12999999999</v>
      </c>
      <c r="E159" s="1">
        <v>0</v>
      </c>
      <c r="F159" s="1">
        <v>0</v>
      </c>
      <c r="G159" s="2">
        <f t="shared" si="0"/>
        <v>50815.783040000002</v>
      </c>
      <c r="H159" s="2">
        <f t="shared" si="1"/>
        <v>0.50999999999476131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7270.4</v>
      </c>
      <c r="D160" s="1">
        <f>'PR-RAS'!E164</f>
        <v>9674.08</v>
      </c>
      <c r="E160" s="1">
        <v>0</v>
      </c>
      <c r="F160" s="1">
        <v>0</v>
      </c>
      <c r="G160" s="2">
        <f t="shared" si="0"/>
        <v>4232.3510399999996</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780.14</v>
      </c>
      <c r="D161" s="1">
        <f>'PR-RAS'!E165</f>
        <v>1696.01</v>
      </c>
      <c r="E161" s="1">
        <v>0</v>
      </c>
      <c r="F161" s="1">
        <v>0</v>
      </c>
      <c r="G161" s="2">
        <f t="shared" si="0"/>
        <v>667.54560000000004</v>
      </c>
      <c r="H161" s="2">
        <f t="shared" si="1"/>
        <v>0.14999999999997726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2636.01</v>
      </c>
      <c r="D162" s="1">
        <f>'PR-RAS'!E166</f>
        <v>4062.37</v>
      </c>
      <c r="E162" s="1">
        <v>0</v>
      </c>
      <c r="F162" s="1">
        <v>0</v>
      </c>
      <c r="G162" s="2">
        <f t="shared" si="0"/>
        <v>1732.4807499999999</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3854.25</v>
      </c>
      <c r="D163" s="1">
        <f>'PR-RAS'!E167</f>
        <v>3915.7</v>
      </c>
      <c r="E163" s="1">
        <v>0</v>
      </c>
      <c r="F163" s="1">
        <v>0</v>
      </c>
      <c r="G163" s="2">
        <f t="shared" si="0"/>
        <v>1893.0753</v>
      </c>
      <c r="H163" s="2">
        <f t="shared" si="1"/>
        <v>0.5500000000001819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61565.31</v>
      </c>
      <c r="D165" s="1">
        <f>'PR-RAS'!E169</f>
        <v>74889.119999999981</v>
      </c>
      <c r="E165" s="1">
        <v>0</v>
      </c>
      <c r="F165" s="1">
        <v>0</v>
      </c>
      <c r="G165" s="2">
        <f t="shared" si="0"/>
        <v>34660.342199999992</v>
      </c>
      <c r="H165" s="2">
        <f t="shared" si="1"/>
        <v>0.42999999997846317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12626.78</v>
      </c>
      <c r="D166" s="1">
        <f>'PR-RAS'!E170</f>
        <v>10667.6</v>
      </c>
      <c r="E166" s="1">
        <v>0</v>
      </c>
      <c r="F166" s="1">
        <v>0</v>
      </c>
      <c r="G166" s="2">
        <f t="shared" si="0"/>
        <v>5603.7267000000011</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33026.58</v>
      </c>
      <c r="D167" s="1">
        <f>'PR-RAS'!E171</f>
        <v>43695</v>
      </c>
      <c r="E167" s="1">
        <v>0</v>
      </c>
      <c r="F167" s="1">
        <v>0</v>
      </c>
      <c r="G167" s="2">
        <f t="shared" si="0"/>
        <v>19989.152280000002</v>
      </c>
      <c r="H167" s="2">
        <f t="shared" si="1"/>
        <v>0.41999999999825377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12380.53</v>
      </c>
      <c r="D168" s="1">
        <f>'PR-RAS'!E172</f>
        <v>16534.330000000002</v>
      </c>
      <c r="E168" s="1">
        <v>0</v>
      </c>
      <c r="F168" s="1">
        <v>0</v>
      </c>
      <c r="G168" s="2">
        <f t="shared" si="0"/>
        <v>7590.0147300000008</v>
      </c>
      <c r="H168" s="2">
        <f t="shared" si="1"/>
        <v>0.80000000000109139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498.7</v>
      </c>
      <c r="D169" s="1">
        <f>'PR-RAS'!E173</f>
        <v>517.79</v>
      </c>
      <c r="E169" s="1">
        <v>0</v>
      </c>
      <c r="F169" s="1">
        <v>0</v>
      </c>
      <c r="G169" s="2">
        <f t="shared" si="0"/>
        <v>257.75904000000003</v>
      </c>
      <c r="H169" s="2">
        <f t="shared" si="1"/>
        <v>0.51000000000004775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472.8</v>
      </c>
      <c r="D170" s="1">
        <f>'PR-RAS'!E174</f>
        <v>967.43</v>
      </c>
      <c r="E170" s="1">
        <v>0</v>
      </c>
      <c r="F170" s="1">
        <v>0</v>
      </c>
      <c r="G170" s="2">
        <f t="shared" si="0"/>
        <v>406.89454000000001</v>
      </c>
      <c r="H170" s="2">
        <f t="shared" si="1"/>
        <v>0.62999999999993861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2559.92</v>
      </c>
      <c r="D172" s="1">
        <f>'PR-RAS'!E176</f>
        <v>2506.9699999999998</v>
      </c>
      <c r="E172" s="1">
        <v>0</v>
      </c>
      <c r="F172" s="1">
        <v>0</v>
      </c>
      <c r="G172" s="2">
        <f t="shared" si="0"/>
        <v>1295.13006</v>
      </c>
      <c r="H172" s="2">
        <f t="shared" si="1"/>
        <v>0.11000000000012733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19479.5</v>
      </c>
      <c r="D173" s="1">
        <f>'PR-RAS'!E177</f>
        <v>23208.63</v>
      </c>
      <c r="E173" s="1">
        <v>0</v>
      </c>
      <c r="F173" s="1">
        <v>0</v>
      </c>
      <c r="G173" s="2">
        <f t="shared" si="0"/>
        <v>11334.24272</v>
      </c>
      <c r="H173" s="2">
        <f t="shared" si="1"/>
        <v>0.86999999999898137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2319.86</v>
      </c>
      <c r="D174" s="1">
        <f>'PR-RAS'!E178</f>
        <v>3615.78</v>
      </c>
      <c r="E174" s="1">
        <v>0</v>
      </c>
      <c r="F174" s="1">
        <v>0</v>
      </c>
      <c r="G174" s="2">
        <f t="shared" si="0"/>
        <v>1652.3956599999999</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78.8</v>
      </c>
      <c r="D175" s="1">
        <f>'PR-RAS'!E179</f>
        <v>4618.78</v>
      </c>
      <c r="E175" s="1">
        <v>0</v>
      </c>
      <c r="F175" s="1">
        <v>0</v>
      </c>
      <c r="G175" s="2">
        <f t="shared" si="0"/>
        <v>1621.0466399999996</v>
      </c>
      <c r="H175" s="2">
        <f t="shared" si="1"/>
        <v>0.4200000000002575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791.44</v>
      </c>
      <c r="E176" s="1">
        <v>0</v>
      </c>
      <c r="F176" s="1">
        <v>0</v>
      </c>
      <c r="G176" s="2">
        <f t="shared" si="0"/>
        <v>299.30074999999999</v>
      </c>
      <c r="H176" s="2">
        <f t="shared" si="1"/>
        <v>0.85000000000005116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1637.79</v>
      </c>
      <c r="D177" s="1">
        <f>'PR-RAS'!E181</f>
        <v>1718.19</v>
      </c>
      <c r="E177" s="1">
        <v>0</v>
      </c>
      <c r="F177" s="1">
        <v>0</v>
      </c>
      <c r="G177" s="2">
        <f t="shared" si="0"/>
        <v>893.05391999999995</v>
      </c>
      <c r="H177" s="2">
        <f t="shared" si="1"/>
        <v>0.40000000000009095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4312.16</v>
      </c>
      <c r="D179" s="1">
        <f>'PR-RAS'!E183</f>
        <v>2087.84</v>
      </c>
      <c r="E179" s="1">
        <v>0</v>
      </c>
      <c r="F179" s="1">
        <v>0</v>
      </c>
      <c r="G179" s="2">
        <f t="shared" si="0"/>
        <v>1510.8355199999999</v>
      </c>
      <c r="H179" s="2">
        <f t="shared" si="1"/>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10038.09</v>
      </c>
      <c r="D180" s="1">
        <f>'PR-RAS'!E184</f>
        <v>6071.42</v>
      </c>
      <c r="E180" s="1">
        <v>0</v>
      </c>
      <c r="F180" s="1">
        <v>0</v>
      </c>
      <c r="G180" s="2">
        <f t="shared" si="0"/>
        <v>3970.3864699999999</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896.64</v>
      </c>
      <c r="D181" s="1">
        <f>'PR-RAS'!E185</f>
        <v>4259.87</v>
      </c>
      <c r="E181" s="1">
        <v>0</v>
      </c>
      <c r="F181" s="1">
        <v>0</v>
      </c>
      <c r="G181" s="2">
        <f t="shared" si="0"/>
        <v>1694.9483999999998</v>
      </c>
      <c r="H181" s="2">
        <f t="shared" si="1"/>
        <v>0.49000000000012278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68.75</v>
      </c>
      <c r="D182" s="1">
        <f>'PR-RAS'!E186</f>
        <v>45.31</v>
      </c>
      <c r="E182" s="1">
        <v>0</v>
      </c>
      <c r="F182" s="1">
        <v>0</v>
      </c>
      <c r="G182" s="2">
        <f t="shared" si="0"/>
        <v>28.845970000000001</v>
      </c>
      <c r="H182" s="2">
        <f t="shared" si="1"/>
        <v>0.56000000000000227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7664.46</v>
      </c>
      <c r="D183" s="1">
        <f>'PR-RAS'!E187</f>
        <v>0</v>
      </c>
      <c r="E183" s="1">
        <v>0</v>
      </c>
      <c r="F183" s="1">
        <v>0</v>
      </c>
      <c r="G183" s="2">
        <f t="shared" si="0"/>
        <v>1394.93172</v>
      </c>
      <c r="H183" s="2">
        <f t="shared" si="1"/>
        <v>0.46000000000003638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5386.9500000000007</v>
      </c>
      <c r="D184" s="1">
        <f>'PR-RAS'!E188</f>
        <v>2354.3000000000002</v>
      </c>
      <c r="E184" s="1">
        <v>0</v>
      </c>
      <c r="F184" s="1">
        <v>0</v>
      </c>
      <c r="G184" s="2">
        <f t="shared" si="0"/>
        <v>1847.4856500000001</v>
      </c>
      <c r="H184" s="2">
        <f t="shared" si="1"/>
        <v>0.3499999999994543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1840.72</v>
      </c>
      <c r="D186" s="1">
        <f>'PR-RAS'!E190</f>
        <v>1169</v>
      </c>
      <c r="E186" s="1">
        <v>0</v>
      </c>
      <c r="F186" s="1">
        <v>0</v>
      </c>
      <c r="G186" s="2">
        <f t="shared" si="0"/>
        <v>773.06320000000005</v>
      </c>
      <c r="H186" s="2">
        <f t="shared" si="1"/>
        <v>0.27999999999997272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386.85</v>
      </c>
      <c r="D187" s="1">
        <f>'PR-RAS'!E191</f>
        <v>786.05</v>
      </c>
      <c r="E187" s="1">
        <v>0</v>
      </c>
      <c r="F187" s="1">
        <v>0</v>
      </c>
      <c r="G187" s="2">
        <f t="shared" si="0"/>
        <v>364.36469999999997</v>
      </c>
      <c r="H187" s="2">
        <f t="shared" si="1"/>
        <v>0.19999999999993179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3159.38</v>
      </c>
      <c r="D191" s="1">
        <f>'PR-RAS'!E195</f>
        <v>399.25</v>
      </c>
      <c r="E191" s="1">
        <v>0</v>
      </c>
      <c r="F191" s="1">
        <v>0</v>
      </c>
      <c r="G191" s="2">
        <f t="shared" si="0"/>
        <v>751.99720000000002</v>
      </c>
      <c r="H191" s="2">
        <f t="shared" si="1"/>
        <v>0.63000000000010914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635.52</v>
      </c>
      <c r="D192" s="1">
        <f>'PR-RAS'!E196</f>
        <v>666.81</v>
      </c>
      <c r="E192" s="1">
        <v>0</v>
      </c>
      <c r="F192" s="1">
        <v>0</v>
      </c>
      <c r="G192" s="2">
        <f t="shared" si="0"/>
        <v>376.10573999999997</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635.52</v>
      </c>
      <c r="D206" s="1">
        <f>'PR-RAS'!E210</f>
        <v>666.81</v>
      </c>
      <c r="E206" s="1">
        <v>0</v>
      </c>
      <c r="F206" s="1">
        <v>0</v>
      </c>
      <c r="G206" s="2">
        <f t="shared" si="0"/>
        <v>403.67369999999994</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635.52</v>
      </c>
      <c r="D207" s="1">
        <f>'PR-RAS'!E211</f>
        <v>666.81</v>
      </c>
      <c r="E207" s="1">
        <v>0</v>
      </c>
      <c r="F207" s="1">
        <v>0</v>
      </c>
      <c r="G207" s="2">
        <f t="shared" si="0"/>
        <v>405.64283999999998</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408487.26</v>
      </c>
      <c r="D285" s="1">
        <f>'PR-RAS'!E289</f>
        <v>514824.68</v>
      </c>
      <c r="E285" s="1">
        <v>0</v>
      </c>
      <c r="F285" s="1">
        <v>0</v>
      </c>
      <c r="G285" s="2">
        <f t="shared" si="8"/>
        <v>408430.80008000002</v>
      </c>
      <c r="H285" s="2">
        <f t="shared" si="9"/>
        <v>0.58000000001629815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7723.3200000000652</v>
      </c>
      <c r="D286" s="1">
        <f>'PR-RAS'!E290</f>
        <v>22995.179999999993</v>
      </c>
      <c r="E286" s="1">
        <v>0</v>
      </c>
      <c r="F286" s="1">
        <v>0</v>
      </c>
      <c r="G286" s="2">
        <f t="shared" si="8"/>
        <v>15308.398800000014</v>
      </c>
      <c r="H286" s="2">
        <f t="shared" si="9"/>
        <v>0.50000000005820766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14174.36</v>
      </c>
      <c r="D288" s="1">
        <f>'PR-RAS'!E292</f>
        <v>20124.46</v>
      </c>
      <c r="E288" s="1">
        <v>0</v>
      </c>
      <c r="F288" s="1">
        <v>0</v>
      </c>
      <c r="G288" s="2">
        <f t="shared" si="8"/>
        <v>15619.481359999998</v>
      </c>
      <c r="H288" s="2">
        <f t="shared" si="9"/>
        <v>0.81999999999970896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7999.47</v>
      </c>
      <c r="D290" s="1">
        <f>'PR-RAS'!E294</f>
        <v>9549.73</v>
      </c>
      <c r="E290" s="1">
        <v>0</v>
      </c>
      <c r="F290" s="1">
        <v>0</v>
      </c>
      <c r="G290" s="2">
        <f t="shared" si="8"/>
        <v>7831.5907699999998</v>
      </c>
      <c r="H290" s="2">
        <f t="shared" si="9"/>
        <v>0.74000000000069122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2436.71</v>
      </c>
      <c r="D345" s="1">
        <f>'PR-RAS'!E350</f>
        <v>19013.46</v>
      </c>
      <c r="E345" s="1">
        <v>0</v>
      </c>
      <c r="F345" s="1">
        <v>0</v>
      </c>
      <c r="G345" s="2">
        <f t="shared" si="8"/>
        <v>13919.488719999998</v>
      </c>
      <c r="H345" s="2">
        <f t="shared" si="9"/>
        <v>0.74999999999909051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2436.71</v>
      </c>
      <c r="D358" s="1">
        <f>'PR-RAS'!E363</f>
        <v>19013.46</v>
      </c>
      <c r="E358" s="1">
        <v>0</v>
      </c>
      <c r="F358" s="1">
        <v>0</v>
      </c>
      <c r="G358" s="2">
        <f t="shared" si="8"/>
        <v>14445.515909999998</v>
      </c>
      <c r="H358" s="2">
        <f t="shared" si="9"/>
        <v>0.74999999999909051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2436.71</v>
      </c>
      <c r="D364" s="1">
        <f>'PR-RAS'!E369</f>
        <v>19013.46</v>
      </c>
      <c r="E364" s="1">
        <v>0</v>
      </c>
      <c r="F364" s="1">
        <v>0</v>
      </c>
      <c r="G364" s="2">
        <f t="shared" si="8"/>
        <v>14688.297689999999</v>
      </c>
      <c r="H364" s="2">
        <f t="shared" si="9"/>
        <v>0.74999999999909051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2436.71</v>
      </c>
      <c r="D365" s="1">
        <f>'PR-RAS'!E370</f>
        <v>10286.83</v>
      </c>
      <c r="E365" s="1">
        <v>0</v>
      </c>
      <c r="F365" s="1">
        <v>0</v>
      </c>
      <c r="G365" s="2">
        <f t="shared" si="8"/>
        <v>8375.7746799999986</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8726.6299999999992</v>
      </c>
      <c r="E371" s="1">
        <v>0</v>
      </c>
      <c r="F371" s="1">
        <v>0</v>
      </c>
      <c r="G371" s="2">
        <f t="shared" si="8"/>
        <v>6457.7061999999996</v>
      </c>
      <c r="H371" s="2">
        <f t="shared" si="9"/>
        <v>0.37000000000080036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2436.71</v>
      </c>
      <c r="D403" s="1">
        <f>'PR-RAS'!E408</f>
        <v>19013.46</v>
      </c>
      <c r="E403" s="1">
        <v>0</v>
      </c>
      <c r="F403" s="1">
        <v>0</v>
      </c>
      <c r="G403" s="2">
        <f t="shared" si="8"/>
        <v>16266.37926</v>
      </c>
      <c r="H403" s="2">
        <f t="shared" si="9"/>
        <v>0.74999999999909051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16970.509999999998</v>
      </c>
      <c r="D405" s="1">
        <f>'PR-RAS'!E410</f>
        <v>17634.12</v>
      </c>
      <c r="E405" s="1">
        <v>0</v>
      </c>
      <c r="F405" s="1">
        <v>0</v>
      </c>
      <c r="G405" s="2">
        <f t="shared" si="8"/>
        <v>21104.455000000002</v>
      </c>
      <c r="H405" s="2">
        <f t="shared" si="9"/>
        <v>0.61000000000058208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416210.58000000007</v>
      </c>
      <c r="D407" s="1">
        <f>'PR-RAS'!E412</f>
        <v>537819.86</v>
      </c>
      <c r="E407" s="1">
        <v>0</v>
      </c>
      <c r="F407" s="1">
        <v>0</v>
      </c>
      <c r="G407" s="2">
        <f t="shared" si="8"/>
        <v>605691.22180000006</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410923.97000000003</v>
      </c>
      <c r="D408" s="1">
        <f>'PR-RAS'!E413</f>
        <v>533838.14</v>
      </c>
      <c r="E408" s="1">
        <v>0</v>
      </c>
      <c r="F408" s="1">
        <v>0</v>
      </c>
      <c r="G408" s="2">
        <f t="shared" si="8"/>
        <v>601790.30174999998</v>
      </c>
      <c r="H408" s="2">
        <f t="shared" si="9"/>
        <v>0.16999999998370185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5286.6100000000442</v>
      </c>
      <c r="D409" s="1">
        <f>'PR-RAS'!E414</f>
        <v>3981.7199999999721</v>
      </c>
      <c r="E409" s="1">
        <v>0</v>
      </c>
      <c r="F409" s="1">
        <v>0</v>
      </c>
      <c r="G409" s="2">
        <f t="shared" si="8"/>
        <v>5406.0203999999949</v>
      </c>
      <c r="H409" s="2">
        <f t="shared" si="9"/>
        <v>0.66999999998370185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2490.34</v>
      </c>
      <c r="E411" s="1">
        <v>0</v>
      </c>
      <c r="F411" s="1">
        <v>0</v>
      </c>
      <c r="G411" s="2">
        <f t="shared" si="8"/>
        <v>2042.0788</v>
      </c>
      <c r="H411" s="2">
        <f t="shared" si="9"/>
        <v>0.34000000000014552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2796.1499999999978</v>
      </c>
      <c r="D412" s="1">
        <f>'PR-RAS'!E417</f>
        <v>0</v>
      </c>
      <c r="E412" s="1">
        <v>0</v>
      </c>
      <c r="F412" s="1">
        <v>0</v>
      </c>
      <c r="G412" s="2">
        <f t="shared" si="8"/>
        <v>1149.2176499999991</v>
      </c>
      <c r="H412" s="2">
        <f t="shared" si="9"/>
        <v>0.14999999999781721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7999.47</v>
      </c>
      <c r="D413" s="1">
        <f>'PR-RAS'!E418</f>
        <v>9549.73</v>
      </c>
      <c r="E413" s="1">
        <v>0</v>
      </c>
      <c r="F413" s="1">
        <v>0</v>
      </c>
      <c r="G413" s="2">
        <f t="shared" si="8"/>
        <v>11164.75916</v>
      </c>
      <c r="H413" s="2">
        <f t="shared" si="9"/>
        <v>0.74000000000069122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416210.58000000007</v>
      </c>
      <c r="D633" s="1">
        <f>'PR-RAS'!E639</f>
        <v>537819.86</v>
      </c>
      <c r="E633" s="1">
        <v>0</v>
      </c>
      <c r="F633" s="1">
        <v>0</v>
      </c>
      <c r="G633" s="2">
        <f t="shared" si="10"/>
        <v>942849.38959999999</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410923.97000000003</v>
      </c>
      <c r="D634" s="1">
        <f>'PR-RAS'!E640</f>
        <v>533838.14</v>
      </c>
      <c r="E634" s="1">
        <v>0</v>
      </c>
      <c r="F634" s="1">
        <v>0</v>
      </c>
      <c r="G634" s="2">
        <f t="shared" si="10"/>
        <v>935953.95825000003</v>
      </c>
      <c r="H634" s="2">
        <f t="shared" si="11"/>
        <v>0.16999999998370185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5286.6100000000442</v>
      </c>
      <c r="D635" s="1">
        <f>'PR-RAS'!E641</f>
        <v>3981.7199999999721</v>
      </c>
      <c r="E635" s="1">
        <v>0</v>
      </c>
      <c r="F635" s="1">
        <v>0</v>
      </c>
      <c r="G635" s="2">
        <f t="shared" si="10"/>
        <v>8400.5316999999923</v>
      </c>
      <c r="H635" s="2">
        <f t="shared" si="11"/>
        <v>0.66999999998370185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2490.34</v>
      </c>
      <c r="E637" s="1">
        <v>0</v>
      </c>
      <c r="F637" s="1">
        <v>0</v>
      </c>
      <c r="G637" s="2">
        <f t="shared" si="10"/>
        <v>3167.7124800000001</v>
      </c>
      <c r="H637" s="2">
        <f t="shared" si="11"/>
        <v>0.34000000000014552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2796.1499999999978</v>
      </c>
      <c r="D638" s="1">
        <f>'PR-RAS'!E644</f>
        <v>0</v>
      </c>
      <c r="E638" s="1">
        <v>0</v>
      </c>
      <c r="F638" s="1">
        <v>0</v>
      </c>
      <c r="G638" s="2">
        <f t="shared" si="10"/>
        <v>1781.1475499999985</v>
      </c>
      <c r="H638" s="2">
        <f t="shared" si="11"/>
        <v>0.14999999999781721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2490.4600000000464</v>
      </c>
      <c r="D639" s="1">
        <f>'PR-RAS'!E645</f>
        <v>6472.0599999999722</v>
      </c>
      <c r="E639" s="1">
        <v>0</v>
      </c>
      <c r="F639" s="1">
        <v>0</v>
      </c>
      <c r="G639" s="2">
        <f t="shared" si="10"/>
        <v>9847.2620399999942</v>
      </c>
      <c r="H639" s="2">
        <f t="shared" si="11"/>
        <v>0.52000000001862645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88.67</v>
      </c>
      <c r="D642" s="1">
        <f>'PR-RAS'!E649</f>
        <v>2163.2600000000002</v>
      </c>
      <c r="E642" s="1">
        <v>0</v>
      </c>
      <c r="F642" s="1">
        <v>0</v>
      </c>
      <c r="G642" s="2">
        <f t="shared" si="10"/>
        <v>2830.1367900000005</v>
      </c>
      <c r="H642" s="2">
        <f t="shared" si="11"/>
        <v>0.59000000000021657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441707.08</v>
      </c>
      <c r="D643" s="1">
        <f>'PR-RAS'!E650</f>
        <v>551642.80000000005</v>
      </c>
      <c r="E643" s="1">
        <v>0</v>
      </c>
      <c r="F643" s="1">
        <v>0</v>
      </c>
      <c r="G643" s="2">
        <f t="shared" si="10"/>
        <v>991885.30056000012</v>
      </c>
      <c r="H643" s="2">
        <f t="shared" si="11"/>
        <v>0.27999999996973202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439632.49</v>
      </c>
      <c r="D644" s="1">
        <f>'PR-RAS'!E651</f>
        <v>547677.72</v>
      </c>
      <c r="E644" s="1">
        <v>0</v>
      </c>
      <c r="F644" s="1">
        <v>0</v>
      </c>
      <c r="G644" s="2">
        <f t="shared" si="10"/>
        <v>986997.23898999998</v>
      </c>
      <c r="H644" s="2">
        <f t="shared" si="11"/>
        <v>0.77000000001862645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2163.2600000000093</v>
      </c>
      <c r="D645" s="1">
        <f>'PR-RAS'!E652</f>
        <v>6128.3400000000838</v>
      </c>
      <c r="E645" s="1">
        <v>0</v>
      </c>
      <c r="F645" s="1">
        <v>0</v>
      </c>
      <c r="G645" s="2">
        <f t="shared" si="10"/>
        <v>9286.4413600001135</v>
      </c>
      <c r="H645" s="2">
        <f t="shared" si="11"/>
        <v>0.60000000009313226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27</v>
      </c>
      <c r="E647" s="1">
        <v>0</v>
      </c>
      <c r="F647" s="1">
        <v>0</v>
      </c>
      <c r="G647" s="2">
        <f t="shared" si="10"/>
        <v>51.68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27</v>
      </c>
      <c r="E649" s="1">
        <v>0</v>
      </c>
      <c r="F649" s="1">
        <v>0</v>
      </c>
      <c r="G649" s="2">
        <f t="shared" si="10"/>
        <v>51.84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12817.41</v>
      </c>
      <c r="D669" s="1">
        <f>'PR-RAS'!E676</f>
        <v>23319.64</v>
      </c>
      <c r="E669" s="1">
        <v>0</v>
      </c>
      <c r="F669" s="1">
        <v>0</v>
      </c>
      <c r="G669" s="2">
        <f t="shared" si="10"/>
        <v>39717.068920000005</v>
      </c>
      <c r="H669" s="2">
        <f t="shared" si="11"/>
        <v>0.77000000000043656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84858.04</v>
      </c>
      <c r="D703" s="1">
        <f>'PR-RAS'!E710</f>
        <v>91173.7</v>
      </c>
      <c r="E703" s="1">
        <v>0</v>
      </c>
      <c r="F703" s="1">
        <v>0</v>
      </c>
      <c r="G703" s="2">
        <f t="shared" si="10"/>
        <v>187578.21888</v>
      </c>
      <c r="H703" s="2">
        <f t="shared" si="11"/>
        <v>0.33999999999650754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4065.06</v>
      </c>
      <c r="E709" s="1">
        <v>0</v>
      </c>
      <c r="F709" s="1">
        <v>0</v>
      </c>
      <c r="G709" s="2">
        <f t="shared" si="10"/>
        <v>5756.1249599999992</v>
      </c>
      <c r="H709" s="2">
        <f t="shared" si="11"/>
        <v>5.999999999994543E-2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1128.1400000000001</v>
      </c>
      <c r="D710" s="1">
        <f>'PR-RAS'!E717</f>
        <v>398.16</v>
      </c>
      <c r="E710" s="1">
        <v>0</v>
      </c>
      <c r="F710" s="1">
        <v>0</v>
      </c>
      <c r="G710" s="2">
        <f t="shared" si="10"/>
        <v>1364.4421399999999</v>
      </c>
      <c r="H710" s="2">
        <f t="shared" si="11"/>
        <v>0.30000000000012506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2636.01</v>
      </c>
      <c r="D711" s="1">
        <f>'PR-RAS'!E718</f>
        <v>4062.37</v>
      </c>
      <c r="E711" s="1">
        <v>0</v>
      </c>
      <c r="F711" s="1">
        <v>0</v>
      </c>
      <c r="G711" s="2">
        <f t="shared" si="10"/>
        <v>7640.1324999999997</v>
      </c>
      <c r="H711" s="2">
        <f t="shared" si="11"/>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3381.11</v>
      </c>
      <c r="D713" s="1">
        <f>'PR-RAS'!E720</f>
        <v>1075.5899999999999</v>
      </c>
      <c r="E713" s="1">
        <v>0</v>
      </c>
      <c r="F713" s="1">
        <v>0</v>
      </c>
      <c r="G713" s="2">
        <f t="shared" si="10"/>
        <v>3938.9904799999999</v>
      </c>
      <c r="H713" s="2">
        <f t="shared" si="11"/>
        <v>0.52000000000020918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3136.51</v>
      </c>
      <c r="D715" s="1">
        <f>'PR-RAS'!E722</f>
        <v>2571.9499999999998</v>
      </c>
      <c r="E715" s="1">
        <v>0</v>
      </c>
      <c r="F715" s="1">
        <v>0</v>
      </c>
      <c r="G715" s="2">
        <f t="shared" si="10"/>
        <v>5912.2127399999999</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1840.72</v>
      </c>
      <c r="D719" s="1">
        <f>'PR-RAS'!E726</f>
        <v>1169</v>
      </c>
      <c r="E719" s="1">
        <v>0</v>
      </c>
      <c r="F719" s="1">
        <v>0</v>
      </c>
      <c r="G719" s="2">
        <f t="shared" si="10"/>
        <v>3000.32096</v>
      </c>
      <c r="H719" s="2">
        <f t="shared" si="11"/>
        <v>0.27999999999997272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54085.04</v>
      </c>
      <c r="D984" s="6">
        <f>BILANCA!E6</f>
        <v>70521.26999999999</v>
      </c>
      <c r="E984" s="6">
        <v>0</v>
      </c>
      <c r="F984" s="6">
        <v>0</v>
      </c>
      <c r="G984" s="7">
        <f t="shared" ref="G984:G1241" si="22">B984/1000*C984+B984/500*D984</f>
        <v>195.12757999999997</v>
      </c>
      <c r="H984" s="7">
        <f t="shared" si="19"/>
        <v>0.30999999999039574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43107.79</v>
      </c>
      <c r="D985" s="1">
        <f>BILANCA!E7</f>
        <v>53725.069999999992</v>
      </c>
      <c r="E985" s="1">
        <v>0</v>
      </c>
      <c r="F985" s="1">
        <v>0</v>
      </c>
      <c r="G985" s="2">
        <f t="shared" si="22"/>
        <v>301.11586</v>
      </c>
      <c r="H985" s="2">
        <f t="shared" si="19"/>
        <v>0.27999999999155989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43107.79</v>
      </c>
      <c r="D990" s="1">
        <f>BILANCA!E12</f>
        <v>53725.069999999992</v>
      </c>
      <c r="E990" s="1">
        <v>0</v>
      </c>
      <c r="F990" s="1">
        <v>0</v>
      </c>
      <c r="G990" s="2">
        <f t="shared" si="22"/>
        <v>1053.9055099999998</v>
      </c>
      <c r="H990" s="2">
        <f t="shared" si="19"/>
        <v>0.27999999999155989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13537.02</v>
      </c>
      <c r="D991" s="1">
        <f>BILANCA!E13</f>
        <v>13327.68</v>
      </c>
      <c r="E991" s="1">
        <v>0</v>
      </c>
      <c r="F991" s="1">
        <v>0</v>
      </c>
      <c r="G991" s="2">
        <f t="shared" si="22"/>
        <v>321.53904</v>
      </c>
      <c r="H991" s="2">
        <f t="shared" si="19"/>
        <v>0.34000000000014552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13955.69</v>
      </c>
      <c r="D993" s="1">
        <f>BILANCA!E15</f>
        <v>13955.69</v>
      </c>
      <c r="E993" s="1">
        <v>0</v>
      </c>
      <c r="F993" s="1">
        <v>0</v>
      </c>
      <c r="G993" s="2">
        <f t="shared" si="22"/>
        <v>418.67070000000001</v>
      </c>
      <c r="H993" s="2">
        <f t="shared" si="19"/>
        <v>0.61999999999898137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418.67</v>
      </c>
      <c r="D996" s="1">
        <f>BILANCA!E18</f>
        <v>628.01</v>
      </c>
      <c r="E996" s="1">
        <v>0</v>
      </c>
      <c r="F996" s="1">
        <v>0</v>
      </c>
      <c r="G996" s="2">
        <f t="shared" si="22"/>
        <v>21.770969999999998</v>
      </c>
      <c r="H996" s="2">
        <f t="shared" si="19"/>
        <v>0.33999999999997499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29568.25</v>
      </c>
      <c r="D997" s="1">
        <f>BILANCA!E19</f>
        <v>40394.869999999995</v>
      </c>
      <c r="E997" s="1">
        <v>0</v>
      </c>
      <c r="F997" s="1">
        <v>0</v>
      </c>
      <c r="G997" s="2">
        <f t="shared" si="22"/>
        <v>1545.0118599999998</v>
      </c>
      <c r="H997" s="2">
        <f t="shared" si="19"/>
        <v>0.38000000000465661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81632.95</v>
      </c>
      <c r="D998" s="1">
        <f>BILANCA!E20</f>
        <v>91919.78</v>
      </c>
      <c r="E998" s="1">
        <v>0</v>
      </c>
      <c r="F998" s="1">
        <v>0</v>
      </c>
      <c r="G998" s="2">
        <f t="shared" si="22"/>
        <v>3982.0876499999995</v>
      </c>
      <c r="H998" s="2">
        <f t="shared" si="19"/>
        <v>0.27000000000407454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3924.4</v>
      </c>
      <c r="D1000" s="1">
        <f>BILANCA!E22</f>
        <v>3924.4</v>
      </c>
      <c r="E1000" s="1">
        <v>0</v>
      </c>
      <c r="F1000" s="1">
        <v>0</v>
      </c>
      <c r="G1000" s="2">
        <f t="shared" si="22"/>
        <v>200.14440000000002</v>
      </c>
      <c r="H1000" s="2">
        <f t="shared" si="19"/>
        <v>0.8000000000001819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35289.43</v>
      </c>
      <c r="D1004" s="1">
        <f>BILANCA!E26</f>
        <v>44015.94</v>
      </c>
      <c r="E1004" s="1">
        <v>0</v>
      </c>
      <c r="F1004" s="1">
        <v>0</v>
      </c>
      <c r="G1004" s="2">
        <f t="shared" si="22"/>
        <v>2589.7475100000001</v>
      </c>
      <c r="H1004" s="2">
        <f t="shared" si="19"/>
        <v>0.48999999999796273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91278.53</v>
      </c>
      <c r="D1006" s="1">
        <f>BILANCA!E28</f>
        <v>99465.25</v>
      </c>
      <c r="E1006" s="1">
        <v>0</v>
      </c>
      <c r="F1006" s="1">
        <v>0</v>
      </c>
      <c r="G1006" s="2">
        <f t="shared" si="22"/>
        <v>6674.8076899999996</v>
      </c>
      <c r="H1006" s="2">
        <f t="shared" si="19"/>
        <v>0.72000000000116415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2.52</v>
      </c>
      <c r="D1013" s="1">
        <f>BILANCA!E35</f>
        <v>2.52</v>
      </c>
      <c r="E1013" s="1">
        <v>0</v>
      </c>
      <c r="F1013" s="1">
        <v>0</v>
      </c>
      <c r="G1013" s="2">
        <f t="shared" si="22"/>
        <v>0.2268</v>
      </c>
      <c r="H1013" s="2">
        <f t="shared" si="19"/>
        <v>0.96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2.52</v>
      </c>
      <c r="D1015" s="1">
        <f>BILANCA!E37</f>
        <v>2.52</v>
      </c>
      <c r="E1015" s="1">
        <v>0</v>
      </c>
      <c r="F1015" s="1">
        <v>0</v>
      </c>
      <c r="G1015" s="2">
        <f t="shared" si="22"/>
        <v>0.24192000000000002</v>
      </c>
      <c r="H1015" s="2">
        <f t="shared" si="19"/>
        <v>0.96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23781.02</v>
      </c>
      <c r="D1032" s="1">
        <f>BILANCA!E54</f>
        <v>24748.45</v>
      </c>
      <c r="E1032" s="1">
        <v>0</v>
      </c>
      <c r="F1032" s="1">
        <v>0</v>
      </c>
      <c r="G1032" s="2">
        <f t="shared" si="22"/>
        <v>3590.6180800000002</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23781.02</v>
      </c>
      <c r="D1033" s="1">
        <f>BILANCA!E55</f>
        <v>24748.45</v>
      </c>
      <c r="E1033" s="1">
        <v>0</v>
      </c>
      <c r="F1033" s="1">
        <v>0</v>
      </c>
      <c r="G1033" s="2">
        <f t="shared" si="22"/>
        <v>3663.8960000000006</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10977.25</v>
      </c>
      <c r="D1046" s="1">
        <f>BILANCA!E68</f>
        <v>16796.2</v>
      </c>
      <c r="E1046" s="1">
        <v>0</v>
      </c>
      <c r="F1046" s="1">
        <v>0</v>
      </c>
      <c r="G1046" s="2">
        <f t="shared" si="22"/>
        <v>2807.8879500000003</v>
      </c>
      <c r="H1046" s="2">
        <f t="shared" si="19"/>
        <v>0.4500000000007276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2163.2600000000002</v>
      </c>
      <c r="D1047" s="1">
        <f>BILANCA!E69</f>
        <v>6128.34</v>
      </c>
      <c r="E1047" s="1">
        <v>0</v>
      </c>
      <c r="F1047" s="1">
        <v>0</v>
      </c>
      <c r="G1047" s="2">
        <f t="shared" si="22"/>
        <v>922.87616000000003</v>
      </c>
      <c r="H1047" s="2">
        <f t="shared" si="19"/>
        <v>0.6000000000003638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2163.2600000000002</v>
      </c>
      <c r="D1048" s="1">
        <f>BILANCA!E70</f>
        <v>6128.34</v>
      </c>
      <c r="E1048" s="1">
        <v>0</v>
      </c>
      <c r="F1048" s="1">
        <v>0</v>
      </c>
      <c r="G1048" s="2">
        <f t="shared" si="22"/>
        <v>937.29610000000002</v>
      </c>
      <c r="H1048" s="2">
        <f t="shared" si="19"/>
        <v>0.6000000000003638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2163.2600000000002</v>
      </c>
      <c r="D1050" s="1">
        <f>BILANCA!E72</f>
        <v>6128.34</v>
      </c>
      <c r="E1050" s="1">
        <v>0</v>
      </c>
      <c r="F1050" s="1">
        <v>0</v>
      </c>
      <c r="G1050" s="2">
        <f t="shared" si="22"/>
        <v>966.13598000000013</v>
      </c>
      <c r="H1050" s="2">
        <f t="shared" si="19"/>
        <v>0.6000000000003638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814.37</v>
      </c>
      <c r="D1056" s="1">
        <f>BILANCA!E78</f>
        <v>1118.1300000000001</v>
      </c>
      <c r="E1056" s="1">
        <v>0</v>
      </c>
      <c r="F1056" s="1">
        <v>0</v>
      </c>
      <c r="G1056" s="2">
        <f t="shared" si="22"/>
        <v>222.69598999999999</v>
      </c>
      <c r="H1056" s="2">
        <f t="shared" si="19"/>
        <v>0.50000000000011369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101.66</v>
      </c>
      <c r="D1062" s="1">
        <f>BILANCA!E84</f>
        <v>101.66</v>
      </c>
      <c r="E1062" s="1">
        <v>0</v>
      </c>
      <c r="F1062" s="1">
        <v>0</v>
      </c>
      <c r="G1062" s="2">
        <f t="shared" si="22"/>
        <v>24.093420000000002</v>
      </c>
      <c r="H1062" s="2">
        <f t="shared" si="19"/>
        <v>0.68000000000000682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712.71</v>
      </c>
      <c r="D1064" s="1">
        <f>BILANCA!E86</f>
        <v>1016.47</v>
      </c>
      <c r="E1064" s="1">
        <v>0</v>
      </c>
      <c r="F1064" s="1">
        <v>0</v>
      </c>
      <c r="G1064" s="2">
        <f t="shared" si="22"/>
        <v>222.39765000000003</v>
      </c>
      <c r="H1064" s="2">
        <f t="shared" si="19"/>
        <v>0.75999999999999091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7999.62</v>
      </c>
      <c r="D1124" s="1">
        <f>BILANCA!E146</f>
        <v>9549.73</v>
      </c>
      <c r="E1124" s="1">
        <v>0</v>
      </c>
      <c r="F1124" s="1">
        <v>0</v>
      </c>
      <c r="G1124" s="2">
        <f t="shared" si="22"/>
        <v>3820.9702799999995</v>
      </c>
      <c r="H1124" s="2">
        <f t="shared" si="23"/>
        <v>0.6500000000005457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7999.62</v>
      </c>
      <c r="D1137" s="1">
        <f>BILANCA!E159</f>
        <v>9549.73</v>
      </c>
      <c r="E1137" s="1">
        <v>0</v>
      </c>
      <c r="F1137" s="1">
        <v>0</v>
      </c>
      <c r="G1137" s="2">
        <f t="shared" si="22"/>
        <v>4173.2583199999999</v>
      </c>
      <c r="H1137" s="2">
        <f t="shared" si="23"/>
        <v>0.6500000000005457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54085.040000000008</v>
      </c>
      <c r="D1152" s="1">
        <f>BILANCA!E175</f>
        <v>70521.26999999999</v>
      </c>
      <c r="E1152" s="1">
        <v>0</v>
      </c>
      <c r="F1152" s="1">
        <v>0</v>
      </c>
      <c r="G1152" s="2">
        <f t="shared" si="22"/>
        <v>32976.561020000001</v>
      </c>
      <c r="H1152" s="2">
        <f t="shared" si="23"/>
        <v>0.30999999999767169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487.19</v>
      </c>
      <c r="D1153" s="1">
        <f>BILANCA!E176</f>
        <v>774.31</v>
      </c>
      <c r="E1153" s="1">
        <v>0</v>
      </c>
      <c r="F1153" s="1">
        <v>0</v>
      </c>
      <c r="G1153" s="2">
        <f t="shared" si="22"/>
        <v>346.08769999999998</v>
      </c>
      <c r="H1153" s="2">
        <f t="shared" si="23"/>
        <v>0.49999999999994316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486.79</v>
      </c>
      <c r="D1154" s="1">
        <f>BILANCA!E177</f>
        <v>773.91</v>
      </c>
      <c r="E1154" s="1">
        <v>0</v>
      </c>
      <c r="F1154" s="1">
        <v>0</v>
      </c>
      <c r="G1154" s="2">
        <f t="shared" si="22"/>
        <v>347.91831000000002</v>
      </c>
      <c r="H1154" s="2">
        <f t="shared" si="23"/>
        <v>0.30000000000001137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486.79</v>
      </c>
      <c r="D1165" s="1">
        <f>BILANCA!E188</f>
        <v>773.91</v>
      </c>
      <c r="E1165" s="1">
        <v>0</v>
      </c>
      <c r="F1165" s="1">
        <v>0</v>
      </c>
      <c r="G1165" s="2">
        <f t="shared" si="22"/>
        <v>370.29901999999998</v>
      </c>
      <c r="H1165" s="2">
        <f t="shared" si="23"/>
        <v>0.30000000000001137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0.4</v>
      </c>
      <c r="D1166" s="1">
        <f>BILANCA!E189</f>
        <v>0.4</v>
      </c>
      <c r="E1166" s="1">
        <v>0</v>
      </c>
      <c r="F1166" s="1">
        <v>0</v>
      </c>
      <c r="G1166" s="2">
        <f t="shared" si="22"/>
        <v>0.21960000000000002</v>
      </c>
      <c r="H1166" s="2">
        <f t="shared" si="23"/>
        <v>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53597.850000000006</v>
      </c>
      <c r="D1214" s="1">
        <f>BILANCA!E237</f>
        <v>69746.959999999992</v>
      </c>
      <c r="E1214" s="1">
        <v>0</v>
      </c>
      <c r="F1214" s="1">
        <v>0</v>
      </c>
      <c r="G1214" s="2">
        <f t="shared" si="22"/>
        <v>44604.19887</v>
      </c>
      <c r="H1214" s="2">
        <f t="shared" si="23"/>
        <v>0.19000000000232831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43107.67</v>
      </c>
      <c r="D1215" s="1">
        <f>BILANCA!E238</f>
        <v>53725.17</v>
      </c>
      <c r="E1215" s="1">
        <v>0</v>
      </c>
      <c r="F1215" s="1">
        <v>0</v>
      </c>
      <c r="G1215" s="2">
        <f t="shared" si="22"/>
        <v>34929.458319999998</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43107.67</v>
      </c>
      <c r="D1216" s="1">
        <f>BILANCA!E239</f>
        <v>53725.17</v>
      </c>
      <c r="E1216" s="1">
        <v>0</v>
      </c>
      <c r="F1216" s="1">
        <v>0</v>
      </c>
      <c r="G1216" s="2">
        <f t="shared" si="22"/>
        <v>35080.016329999999</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43107.67</v>
      </c>
      <c r="D1217" s="1">
        <f>BILANCA!E240</f>
        <v>53725.17</v>
      </c>
      <c r="E1217" s="1">
        <v>0</v>
      </c>
      <c r="F1217" s="1">
        <v>0</v>
      </c>
      <c r="G1217" s="2">
        <f t="shared" si="22"/>
        <v>35230.574339999999</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2490.4600000000028</v>
      </c>
      <c r="D1222" s="1">
        <f>BILANCA!E245</f>
        <v>6472.0600000000013</v>
      </c>
      <c r="E1222" s="1">
        <v>0</v>
      </c>
      <c r="F1222" s="1">
        <v>0</v>
      </c>
      <c r="G1222" s="2">
        <f t="shared" si="22"/>
        <v>3688.8646200000012</v>
      </c>
      <c r="H1222" s="2">
        <f t="shared" si="23"/>
        <v>0.52000000000407454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20124.580000000002</v>
      </c>
      <c r="D1223" s="1">
        <f>BILANCA!E246</f>
        <v>24766.18</v>
      </c>
      <c r="E1223" s="1">
        <v>0</v>
      </c>
      <c r="F1223" s="1">
        <v>0</v>
      </c>
      <c r="G1223" s="2">
        <f t="shared" si="22"/>
        <v>16717.6656</v>
      </c>
      <c r="H1223" s="2">
        <f t="shared" si="23"/>
        <v>0.59999999999854481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20124.580000000002</v>
      </c>
      <c r="D1224" s="1">
        <f>BILANCA!E247</f>
        <v>24766.18</v>
      </c>
      <c r="E1224" s="1">
        <v>0</v>
      </c>
      <c r="F1224" s="1">
        <v>0</v>
      </c>
      <c r="G1224" s="2">
        <f t="shared" si="22"/>
        <v>16787.322540000001</v>
      </c>
      <c r="H1224" s="2">
        <f t="shared" si="23"/>
        <v>0.59999999999854481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17634.12</v>
      </c>
      <c r="D1227" s="1">
        <f>BILANCA!E250</f>
        <v>18294.12</v>
      </c>
      <c r="E1227" s="1">
        <v>0</v>
      </c>
      <c r="F1227" s="1">
        <v>0</v>
      </c>
      <c r="G1227" s="2">
        <f t="shared" si="22"/>
        <v>13230.255839999998</v>
      </c>
      <c r="H1227" s="2">
        <f t="shared" si="23"/>
        <v>0.23999999999796273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17634.12</v>
      </c>
      <c r="D1229" s="1">
        <f>BILANCA!E252</f>
        <v>18294.12</v>
      </c>
      <c r="E1229" s="1">
        <v>0</v>
      </c>
      <c r="F1229" s="1">
        <v>0</v>
      </c>
      <c r="G1229" s="2">
        <f t="shared" si="22"/>
        <v>13338.700559999999</v>
      </c>
      <c r="H1229" s="2">
        <f t="shared" si="23"/>
        <v>0.23999999999796273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7999.72</v>
      </c>
      <c r="D1232" s="1">
        <f>BILANCA!E255</f>
        <v>9549.73</v>
      </c>
      <c r="E1232" s="1">
        <v>0</v>
      </c>
      <c r="F1232" s="1">
        <v>0</v>
      </c>
      <c r="G1232" s="2">
        <f t="shared" si="22"/>
        <v>6747.695819999999</v>
      </c>
      <c r="H1232" s="2">
        <f t="shared" si="23"/>
        <v>0.5500000000001819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7999.62</v>
      </c>
      <c r="D1241" s="1">
        <f>BILANCA!E265</f>
        <v>9549.73</v>
      </c>
      <c r="E1241" s="1">
        <v>0</v>
      </c>
      <c r="F1241" s="1">
        <v>0</v>
      </c>
      <c r="G1241" s="2">
        <f t="shared" si="22"/>
        <v>6991.5626400000001</v>
      </c>
      <c r="H1241" s="2">
        <f t="shared" si="23"/>
        <v>0.6500000000005457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444.87</v>
      </c>
      <c r="D1244" s="1">
        <f>BILANCA!E268</f>
        <v>748.61</v>
      </c>
      <c r="E1244" s="1">
        <v>0</v>
      </c>
      <c r="F1244" s="1">
        <v>0</v>
      </c>
      <c r="G1244" s="2">
        <f t="shared" si="24"/>
        <v>506.88549</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267.83999999999997</v>
      </c>
      <c r="D1245" s="1">
        <f>BILANCA!E269</f>
        <v>267.86</v>
      </c>
      <c r="E1245" s="1">
        <v>0</v>
      </c>
      <c r="F1245" s="1">
        <v>0</v>
      </c>
      <c r="G1245" s="2">
        <f t="shared" si="24"/>
        <v>210.53271999999998</v>
      </c>
      <c r="H1245" s="2">
        <f t="shared" si="23"/>
        <v>0.30000000000001137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486.79</v>
      </c>
      <c r="D1263" s="1">
        <f>BILANCA!E287</f>
        <v>773.91</v>
      </c>
      <c r="E1263" s="1">
        <v>0</v>
      </c>
      <c r="F1263" s="1">
        <v>0</v>
      </c>
      <c r="G1263" s="2">
        <f t="shared" si="24"/>
        <v>569.69080000000008</v>
      </c>
      <c r="H1263" s="2">
        <f t="shared" si="23"/>
        <v>0.30000000000001137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0.4</v>
      </c>
      <c r="D1265" s="1">
        <f>BILANCA!E289</f>
        <v>0.4</v>
      </c>
      <c r="E1265" s="1">
        <v>0</v>
      </c>
      <c r="F1265" s="1">
        <v>0</v>
      </c>
      <c r="G1265" s="2">
        <f t="shared" si="24"/>
        <v>0.33839999999999998</v>
      </c>
      <c r="H1265" s="2">
        <f t="shared" si="23"/>
        <v>0.8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20.71</v>
      </c>
      <c r="D1271" s="1">
        <f>BILANCA!E295</f>
        <v>20.71</v>
      </c>
      <c r="E1271" s="1">
        <v>0</v>
      </c>
      <c r="F1271" s="1">
        <v>0</v>
      </c>
      <c r="G1271" s="2">
        <f t="shared" si="24"/>
        <v>17.893439999999998</v>
      </c>
      <c r="H1271" s="2">
        <f t="shared" si="23"/>
        <v>0.57999999999999829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466.08</v>
      </c>
      <c r="D1278" s="1">
        <f>BILANCA!E302</f>
        <v>753.2</v>
      </c>
      <c r="E1278" s="1">
        <v>0</v>
      </c>
      <c r="F1278" s="1">
        <v>0</v>
      </c>
      <c r="G1278" s="2">
        <f t="shared" si="24"/>
        <v>581.88159999999993</v>
      </c>
      <c r="H1278" s="2">
        <f t="shared" si="23"/>
        <v>0.28000000000002956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410923.97</v>
      </c>
      <c r="D1408" s="1">
        <f>'RAS-funkcijski'!E114</f>
        <v>533838.14</v>
      </c>
      <c r="E1408" s="1">
        <v>0</v>
      </c>
      <c r="F1408" s="1">
        <v>0</v>
      </c>
      <c r="G1408" s="2">
        <f t="shared" si="24"/>
        <v>162646.0275</v>
      </c>
      <c r="H1408" s="2">
        <f t="shared" si="27"/>
        <v>0.17000000004190952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410923.97</v>
      </c>
      <c r="D1409" s="1">
        <f>'RAS-funkcijski'!E115</f>
        <v>533838.14</v>
      </c>
      <c r="E1409" s="1">
        <v>0</v>
      </c>
      <c r="F1409" s="1">
        <v>0</v>
      </c>
      <c r="G1409" s="2">
        <f t="shared" si="24"/>
        <v>164124.62775000001</v>
      </c>
      <c r="H1409" s="2">
        <f t="shared" si="27"/>
        <v>0.17000000004190952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410923.97</v>
      </c>
      <c r="D1410" s="1">
        <f>'RAS-funkcijski'!E116</f>
        <v>533838.14</v>
      </c>
      <c r="E1410" s="1">
        <v>0</v>
      </c>
      <c r="F1410" s="1">
        <v>0</v>
      </c>
      <c r="G1410" s="2">
        <f t="shared" si="24"/>
        <v>165603.228</v>
      </c>
      <c r="H1410" s="2">
        <f t="shared" si="27"/>
        <v>0.17000000004190952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410923.97</v>
      </c>
      <c r="D1435" s="13">
        <f>'RAS-funkcijski'!E141</f>
        <v>533838.14</v>
      </c>
      <c r="E1435" s="13">
        <v>0</v>
      </c>
      <c r="F1435" s="13">
        <v>0</v>
      </c>
      <c r="G1435" s="14">
        <f t="shared" si="24"/>
        <v>202568.23425000004</v>
      </c>
      <c r="H1435" s="14">
        <f t="shared" si="27"/>
        <v>0.17000000004190952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487.19</v>
      </c>
      <c r="D1480" s="6"/>
      <c r="E1480" s="6">
        <v>0</v>
      </c>
      <c r="F1480" s="6">
        <v>0</v>
      </c>
      <c r="G1480" s="7">
        <f t="shared" ref="G1480:G1580" si="34">B1480/1000*C1480</f>
        <v>0.48719000000000001</v>
      </c>
      <c r="H1480" s="7">
        <f t="shared" ref="H1480:H1580" si="35">ABS(C1480-ROUND(C1480,0))</f>
        <v>0.18999999999999773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521983.41000000003</v>
      </c>
      <c r="D1481" s="1">
        <v>0</v>
      </c>
      <c r="E1481" s="1">
        <v>0</v>
      </c>
      <c r="F1481" s="1">
        <v>0</v>
      </c>
      <c r="G1481" s="2">
        <f t="shared" si="34"/>
        <v>1043.9668200000001</v>
      </c>
      <c r="H1481" s="2">
        <f t="shared" si="35"/>
        <v>0.41000000003259629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503629.95</v>
      </c>
      <c r="D1483" s="1">
        <v>0</v>
      </c>
      <c r="E1483" s="1">
        <v>0</v>
      </c>
      <c r="F1483" s="1">
        <v>0</v>
      </c>
      <c r="G1483" s="2">
        <f t="shared" si="34"/>
        <v>2014.5198</v>
      </c>
      <c r="H1483" s="2">
        <f t="shared" si="35"/>
        <v>4.9999999988358468E-2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398851.92</v>
      </c>
      <c r="D1484" s="1">
        <v>0</v>
      </c>
      <c r="E1484" s="1">
        <v>0</v>
      </c>
      <c r="F1484" s="1">
        <v>0</v>
      </c>
      <c r="G1484" s="2">
        <f t="shared" si="34"/>
        <v>1994.2595999999999</v>
      </c>
      <c r="H1484" s="2">
        <f t="shared" si="35"/>
        <v>8.0000000016298145E-2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101349.7</v>
      </c>
      <c r="D1485" s="1">
        <v>0</v>
      </c>
      <c r="E1485" s="1">
        <v>0</v>
      </c>
      <c r="F1485" s="1">
        <v>0</v>
      </c>
      <c r="G1485" s="2">
        <f t="shared" si="34"/>
        <v>608.09820000000002</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666.01</v>
      </c>
      <c r="D1486" s="1">
        <v>0</v>
      </c>
      <c r="E1486" s="1">
        <v>0</v>
      </c>
      <c r="F1486" s="1">
        <v>0</v>
      </c>
      <c r="G1486" s="2">
        <f t="shared" si="34"/>
        <v>4.6620699999999999</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2762.32</v>
      </c>
      <c r="D1491" s="1">
        <v>0</v>
      </c>
      <c r="E1491" s="1">
        <v>0</v>
      </c>
      <c r="F1491" s="1">
        <v>0</v>
      </c>
      <c r="G1491" s="2">
        <f t="shared" si="34"/>
        <v>33.147840000000002</v>
      </c>
      <c r="H1491" s="2">
        <f t="shared" si="35"/>
        <v>0.32000000000016371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18353.46</v>
      </c>
      <c r="D1492" s="1">
        <v>0</v>
      </c>
      <c r="E1492" s="1">
        <v>0</v>
      </c>
      <c r="F1492" s="1">
        <v>0</v>
      </c>
      <c r="G1492" s="2">
        <f t="shared" si="34"/>
        <v>238.59497999999996</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521696.29000000004</v>
      </c>
      <c r="D1499" s="1">
        <v>0</v>
      </c>
      <c r="E1499" s="1">
        <v>0</v>
      </c>
      <c r="F1499" s="1">
        <v>0</v>
      </c>
      <c r="G1499" s="2">
        <f t="shared" si="34"/>
        <v>10433.925800000001</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503342.83</v>
      </c>
      <c r="D1501" s="1">
        <v>0</v>
      </c>
      <c r="E1501" s="1">
        <v>0</v>
      </c>
      <c r="F1501" s="1">
        <v>0</v>
      </c>
      <c r="G1501" s="2">
        <f t="shared" si="34"/>
        <v>11073.54226</v>
      </c>
      <c r="H1501" s="2">
        <f t="shared" si="35"/>
        <v>0.16999999998370185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398851.92</v>
      </c>
      <c r="D1502" s="1">
        <v>0</v>
      </c>
      <c r="E1502" s="1">
        <v>0</v>
      </c>
      <c r="F1502" s="1">
        <v>0</v>
      </c>
      <c r="G1502" s="2">
        <f t="shared" si="34"/>
        <v>9173.5941599999987</v>
      </c>
      <c r="H1502" s="2">
        <f t="shared" si="35"/>
        <v>8.0000000016298145E-2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101349.7</v>
      </c>
      <c r="D1503" s="1">
        <v>0</v>
      </c>
      <c r="E1503" s="1">
        <v>0</v>
      </c>
      <c r="F1503" s="1">
        <v>0</v>
      </c>
      <c r="G1503" s="2">
        <f t="shared" si="34"/>
        <v>2432.3928000000001</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666.01</v>
      </c>
      <c r="D1504" s="1">
        <v>0</v>
      </c>
      <c r="E1504" s="1">
        <v>0</v>
      </c>
      <c r="F1504" s="1">
        <v>0</v>
      </c>
      <c r="G1504" s="2">
        <f t="shared" si="34"/>
        <v>16.65025</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2475.1999999999998</v>
      </c>
      <c r="D1509" s="1">
        <v>0</v>
      </c>
      <c r="E1509" s="1">
        <v>0</v>
      </c>
      <c r="F1509" s="1">
        <v>0</v>
      </c>
      <c r="G1509" s="2">
        <f t="shared" si="34"/>
        <v>74.255999999999986</v>
      </c>
      <c r="H1509" s="2">
        <f t="shared" si="35"/>
        <v>0.1999999999998181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18353.46</v>
      </c>
      <c r="D1510" s="1">
        <v>0</v>
      </c>
      <c r="E1510" s="1">
        <v>0</v>
      </c>
      <c r="F1510" s="1">
        <v>0</v>
      </c>
      <c r="G1510" s="2">
        <f t="shared" si="34"/>
        <v>568.95726000000002</v>
      </c>
      <c r="H1510" s="2">
        <f t="shared" si="35"/>
        <v>0.45999999999912689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774.30999999999767</v>
      </c>
      <c r="D1517" s="1">
        <v>0</v>
      </c>
      <c r="E1517" s="1">
        <v>0</v>
      </c>
      <c r="F1517" s="1">
        <v>0</v>
      </c>
      <c r="G1517" s="2">
        <f t="shared" si="34"/>
        <v>29.423779999999912</v>
      </c>
      <c r="H1517" s="2">
        <f t="shared" si="35"/>
        <v>0.30999999999767169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774.31000000000006</v>
      </c>
      <c r="D1518" s="1">
        <v>0</v>
      </c>
      <c r="E1518" s="1">
        <v>0</v>
      </c>
      <c r="F1518" s="1">
        <v>0</v>
      </c>
      <c r="G1518" s="2">
        <f t="shared" si="34"/>
        <v>30.198090000000001</v>
      </c>
      <c r="H1518" s="2">
        <f t="shared" si="35"/>
        <v>0.31000000000005912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773.91000000000008</v>
      </c>
      <c r="D1524" s="1">
        <v>0</v>
      </c>
      <c r="E1524" s="1">
        <v>0</v>
      </c>
      <c r="F1524" s="1">
        <v>0</v>
      </c>
      <c r="G1524" s="2">
        <f t="shared" si="34"/>
        <v>34.825949999999999</v>
      </c>
      <c r="H1524" s="2">
        <f t="shared" si="35"/>
        <v>8.9999999999918145E-2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773.91000000000008</v>
      </c>
      <c r="D1560" s="1">
        <v>0</v>
      </c>
      <c r="E1560" s="1">
        <v>0</v>
      </c>
      <c r="F1560" s="1">
        <v>0</v>
      </c>
      <c r="G1560" s="2">
        <f t="shared" si="34"/>
        <v>62.686710000000012</v>
      </c>
      <c r="H1560" s="2">
        <f t="shared" si="35"/>
        <v>8.9999999999918145E-2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575.35</v>
      </c>
      <c r="D1561" s="1">
        <v>0</v>
      </c>
      <c r="E1561" s="1">
        <v>0</v>
      </c>
      <c r="F1561" s="1">
        <v>0</v>
      </c>
      <c r="G1561" s="2">
        <f t="shared" si="34"/>
        <v>47.178700000000006</v>
      </c>
      <c r="H1561" s="2">
        <f t="shared" si="35"/>
        <v>0.35000000000002274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198.56</v>
      </c>
      <c r="D1564" s="1">
        <v>0</v>
      </c>
      <c r="E1564" s="1">
        <v>0</v>
      </c>
      <c r="F1564" s="1">
        <v>0</v>
      </c>
      <c r="G1564" s="2">
        <f t="shared" si="34"/>
        <v>16.877600000000001</v>
      </c>
      <c r="H1564" s="2">
        <f t="shared" si="35"/>
        <v>0.43999999999999773</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0.4</v>
      </c>
      <c r="D1565" s="1">
        <v>0</v>
      </c>
      <c r="E1565" s="1">
        <v>0</v>
      </c>
      <c r="F1565" s="1">
        <v>0</v>
      </c>
      <c r="G1565" s="2">
        <f t="shared" si="34"/>
        <v>3.44E-2</v>
      </c>
      <c r="H1565" s="2">
        <f t="shared" si="35"/>
        <v>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0.4</v>
      </c>
      <c r="D1569" s="1">
        <v>0</v>
      </c>
      <c r="E1569" s="1">
        <v>0</v>
      </c>
      <c r="F1569" s="1">
        <v>0</v>
      </c>
      <c r="G1569" s="2">
        <f t="shared" si="34"/>
        <v>3.5999999999999997E-2</v>
      </c>
      <c r="H1569" s="2">
        <f t="shared" si="35"/>
        <v>0.4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3315</v>
      </c>
      <c r="B1" s="380"/>
      <c r="C1" s="380"/>
    </row>
    <row r="2" spans="1:17" ht="33" customHeight="1" x14ac:dyDescent="0.2">
      <c r="A2" s="381" t="s">
        <v>3316</v>
      </c>
      <c r="B2" s="382"/>
      <c r="C2" s="379"/>
      <c r="D2" s="4"/>
      <c r="E2" s="4"/>
      <c r="F2" s="4"/>
      <c r="G2" s="4"/>
      <c r="H2" s="4"/>
      <c r="I2" s="4"/>
      <c r="J2" s="4"/>
      <c r="K2" s="4"/>
      <c r="L2" s="4"/>
      <c r="M2" s="4"/>
      <c r="N2" s="4"/>
      <c r="O2" s="4"/>
      <c r="P2" s="4"/>
      <c r="Q2" s="4"/>
    </row>
    <row r="3" spans="1:17" ht="18.75" customHeight="1" x14ac:dyDescent="0.2">
      <c r="A3" s="301" t="s">
        <v>3317</v>
      </c>
      <c r="B3" s="383" t="s">
        <v>3318</v>
      </c>
      <c r="C3" s="379"/>
      <c r="D3" s="4"/>
      <c r="E3" s="4"/>
      <c r="F3" s="4"/>
      <c r="G3" s="4"/>
      <c r="H3" s="4"/>
      <c r="I3" s="4"/>
      <c r="J3" s="4"/>
      <c r="K3" s="4"/>
      <c r="L3" s="4"/>
      <c r="M3" s="4"/>
      <c r="N3" s="4"/>
      <c r="O3" s="4"/>
      <c r="P3" s="4"/>
      <c r="Q3" s="4"/>
    </row>
    <row r="4" spans="1:17" ht="37.5" hidden="1" customHeight="1" x14ac:dyDescent="0.2">
      <c r="A4" s="302" t="s">
        <v>3319</v>
      </c>
      <c r="B4" s="378" t="s">
        <v>3320</v>
      </c>
      <c r="C4" s="379"/>
      <c r="D4" s="4"/>
      <c r="E4" s="4"/>
      <c r="F4" s="4"/>
      <c r="G4" s="4"/>
      <c r="H4" s="4"/>
      <c r="I4" s="4"/>
      <c r="J4" s="4"/>
      <c r="K4" s="4"/>
      <c r="L4" s="4"/>
      <c r="M4" s="4"/>
      <c r="N4" s="4"/>
      <c r="O4" s="4"/>
      <c r="P4" s="4"/>
      <c r="Q4" s="4"/>
    </row>
    <row r="5" spans="1:17" ht="48" hidden="1" customHeight="1" x14ac:dyDescent="0.2">
      <c r="A5" s="302" t="s">
        <v>3319</v>
      </c>
      <c r="B5" s="378" t="s">
        <v>3321</v>
      </c>
      <c r="C5" s="379"/>
      <c r="D5" s="4"/>
      <c r="E5" s="4"/>
      <c r="F5" s="4"/>
      <c r="G5" s="4"/>
      <c r="H5" s="4"/>
      <c r="I5" s="4"/>
      <c r="J5" s="4"/>
      <c r="K5" s="4"/>
      <c r="L5" s="4"/>
      <c r="M5" s="4"/>
      <c r="N5" s="4"/>
      <c r="O5" s="4"/>
      <c r="P5" s="4"/>
      <c r="Q5" s="4"/>
    </row>
    <row r="6" spans="1:17" ht="59.25" hidden="1" customHeight="1" x14ac:dyDescent="0.2">
      <c r="A6" s="302" t="s">
        <v>3319</v>
      </c>
      <c r="B6" s="378" t="s">
        <v>3322</v>
      </c>
      <c r="C6" s="379"/>
      <c r="D6" s="4"/>
      <c r="E6" s="4"/>
      <c r="F6" s="4"/>
      <c r="G6" s="4"/>
      <c r="H6" s="4"/>
      <c r="I6" s="4"/>
      <c r="J6" s="4"/>
      <c r="K6" s="4"/>
      <c r="L6" s="4"/>
      <c r="M6" s="4"/>
      <c r="N6" s="4"/>
      <c r="O6" s="4"/>
      <c r="P6" s="4"/>
      <c r="Q6" s="4"/>
    </row>
    <row r="7" spans="1:17" ht="48" hidden="1" customHeight="1" x14ac:dyDescent="0.2">
      <c r="A7" s="302" t="s">
        <v>3323</v>
      </c>
      <c r="B7" s="378" t="s">
        <v>3324</v>
      </c>
      <c r="C7" s="379"/>
      <c r="D7" s="4"/>
      <c r="E7" s="4"/>
      <c r="F7" s="4"/>
      <c r="G7" s="4"/>
      <c r="H7" s="4"/>
      <c r="I7" s="4"/>
      <c r="J7" s="4"/>
      <c r="K7" s="4"/>
      <c r="L7" s="4"/>
      <c r="M7" s="4"/>
      <c r="N7" s="4"/>
      <c r="O7" s="4"/>
      <c r="P7" s="4"/>
      <c r="Q7" s="4"/>
    </row>
    <row r="8" spans="1:17" ht="41.25" hidden="1" customHeight="1" x14ac:dyDescent="0.2">
      <c r="A8" s="302" t="s">
        <v>3325</v>
      </c>
      <c r="B8" s="378" t="s">
        <v>3326</v>
      </c>
      <c r="C8" s="379"/>
      <c r="D8" s="4"/>
      <c r="E8" s="4"/>
      <c r="F8" s="4"/>
      <c r="G8" s="4"/>
      <c r="H8" s="4"/>
      <c r="I8" s="4"/>
      <c r="J8" s="4"/>
      <c r="K8" s="4"/>
      <c r="L8" s="4"/>
      <c r="M8" s="4"/>
      <c r="N8" s="4"/>
      <c r="O8" s="4"/>
      <c r="P8" s="4"/>
      <c r="Q8" s="4"/>
    </row>
    <row r="9" spans="1:17" ht="59.25" hidden="1" customHeight="1" x14ac:dyDescent="0.2">
      <c r="A9" s="302" t="s">
        <v>3327</v>
      </c>
      <c r="B9" s="378" t="s">
        <v>3328</v>
      </c>
      <c r="C9" s="379"/>
      <c r="D9" s="4"/>
      <c r="E9" s="4"/>
      <c r="F9" s="4"/>
      <c r="G9" s="4"/>
      <c r="H9" s="4"/>
      <c r="I9" s="4"/>
      <c r="J9" s="4"/>
      <c r="K9" s="4"/>
      <c r="L9" s="4"/>
      <c r="M9" s="4"/>
      <c r="N9" s="4"/>
      <c r="O9" s="4"/>
      <c r="P9" s="4"/>
      <c r="Q9" s="4"/>
    </row>
    <row r="10" spans="1:17" ht="61.5" hidden="1" customHeight="1" x14ac:dyDescent="0.2">
      <c r="A10" s="302" t="s">
        <v>3327</v>
      </c>
      <c r="B10" s="378" t="s">
        <v>3329</v>
      </c>
      <c r="C10" s="379"/>
      <c r="D10" s="4"/>
      <c r="E10" s="4"/>
      <c r="F10" s="4"/>
      <c r="G10" s="4"/>
      <c r="H10" s="4"/>
      <c r="I10" s="4"/>
      <c r="J10" s="4"/>
      <c r="K10" s="4"/>
      <c r="L10" s="4"/>
      <c r="M10" s="4"/>
      <c r="N10" s="4"/>
      <c r="O10" s="4"/>
      <c r="P10" s="4"/>
      <c r="Q10" s="4"/>
    </row>
    <row r="11" spans="1:17" ht="43.5" hidden="1" customHeight="1" x14ac:dyDescent="0.2">
      <c r="A11" s="302" t="s">
        <v>3327</v>
      </c>
      <c r="B11" s="378" t="s">
        <v>3330</v>
      </c>
      <c r="C11" s="379"/>
      <c r="D11" s="4"/>
      <c r="E11" s="4"/>
      <c r="F11" s="4"/>
      <c r="G11" s="4"/>
      <c r="H11" s="4"/>
      <c r="I11" s="4"/>
      <c r="J11" s="4"/>
      <c r="K11" s="4"/>
      <c r="L11" s="4"/>
      <c r="M11" s="4"/>
      <c r="N11" s="4"/>
      <c r="O11" s="4"/>
      <c r="P11" s="4"/>
      <c r="Q11" s="4"/>
    </row>
    <row r="12" spans="1:17" ht="27.75" hidden="1" customHeight="1" x14ac:dyDescent="0.2">
      <c r="A12" s="302" t="s">
        <v>3331</v>
      </c>
      <c r="B12" s="378" t="s">
        <v>3332</v>
      </c>
      <c r="C12" s="379"/>
      <c r="D12" s="4"/>
      <c r="E12" s="4"/>
      <c r="F12" s="4"/>
      <c r="G12" s="4"/>
      <c r="H12" s="4"/>
      <c r="I12" s="4"/>
      <c r="J12" s="4"/>
      <c r="K12" s="4"/>
      <c r="L12" s="4"/>
      <c r="M12" s="4"/>
      <c r="N12" s="4"/>
      <c r="O12" s="4"/>
      <c r="P12" s="4"/>
      <c r="Q12" s="4"/>
    </row>
    <row r="13" spans="1:17" ht="27.75" hidden="1" customHeight="1" x14ac:dyDescent="0.2">
      <c r="A13" s="302" t="s">
        <v>3333</v>
      </c>
      <c r="B13" s="378" t="s">
        <v>3334</v>
      </c>
      <c r="C13" s="379"/>
      <c r="D13" s="4"/>
      <c r="E13" s="4"/>
      <c r="F13" s="4"/>
      <c r="G13" s="4"/>
      <c r="H13" s="4"/>
      <c r="I13" s="4"/>
      <c r="J13" s="4"/>
      <c r="K13" s="4"/>
      <c r="L13" s="4"/>
      <c r="M13" s="4"/>
      <c r="N13" s="4"/>
      <c r="O13" s="4"/>
      <c r="P13" s="4"/>
      <c r="Q13" s="4"/>
    </row>
    <row r="14" spans="1:17" ht="45.75" hidden="1" customHeight="1" x14ac:dyDescent="0.2">
      <c r="A14" s="302" t="s">
        <v>3335</v>
      </c>
      <c r="B14" s="378" t="s">
        <v>3336</v>
      </c>
      <c r="C14" s="379"/>
      <c r="D14" s="4"/>
      <c r="E14" s="4"/>
      <c r="F14" s="4"/>
      <c r="G14" s="4"/>
      <c r="H14" s="4"/>
      <c r="I14" s="4"/>
      <c r="J14" s="4"/>
      <c r="K14" s="4"/>
      <c r="L14" s="4"/>
      <c r="M14" s="4"/>
      <c r="N14" s="4"/>
      <c r="O14" s="4"/>
      <c r="P14" s="4"/>
      <c r="Q14" s="4"/>
    </row>
    <row r="15" spans="1:17" ht="45.75" hidden="1" customHeight="1" x14ac:dyDescent="0.2">
      <c r="A15" s="302" t="s">
        <v>3337</v>
      </c>
      <c r="B15" s="378" t="s">
        <v>3338</v>
      </c>
      <c r="C15" s="379"/>
      <c r="D15" s="4"/>
      <c r="E15" s="4"/>
      <c r="F15" s="4"/>
      <c r="G15" s="4"/>
      <c r="H15" s="4"/>
      <c r="I15" s="4"/>
      <c r="J15" s="4"/>
      <c r="K15" s="4"/>
      <c r="L15" s="4"/>
      <c r="M15" s="4"/>
      <c r="N15" s="4"/>
      <c r="O15" s="4"/>
      <c r="P15" s="4"/>
      <c r="Q15" s="4"/>
    </row>
    <row r="16" spans="1:17" ht="51" hidden="1" customHeight="1" x14ac:dyDescent="0.2">
      <c r="A16" s="302" t="s">
        <v>3339</v>
      </c>
      <c r="B16" s="378" t="s">
        <v>3340</v>
      </c>
      <c r="C16" s="379"/>
      <c r="D16" s="4"/>
      <c r="E16" s="4"/>
      <c r="F16" s="4"/>
      <c r="G16" s="4"/>
      <c r="H16" s="4"/>
      <c r="I16" s="4"/>
      <c r="J16" s="4"/>
      <c r="K16" s="4"/>
      <c r="L16" s="4"/>
      <c r="M16" s="4"/>
      <c r="N16" s="4"/>
      <c r="O16" s="4"/>
      <c r="P16" s="4"/>
      <c r="Q16" s="4"/>
    </row>
    <row r="17" spans="1:17" ht="27.75" hidden="1" customHeight="1" x14ac:dyDescent="0.2">
      <c r="A17" s="302" t="s">
        <v>3341</v>
      </c>
      <c r="B17" s="378" t="s">
        <v>3342</v>
      </c>
      <c r="C17" s="379"/>
      <c r="D17" s="4"/>
      <c r="E17" s="4"/>
      <c r="F17" s="4"/>
      <c r="G17" s="4"/>
      <c r="H17" s="4"/>
      <c r="I17" s="4"/>
      <c r="J17" s="4"/>
      <c r="K17" s="4"/>
      <c r="L17" s="4"/>
      <c r="M17" s="4"/>
      <c r="N17" s="4"/>
      <c r="O17" s="4"/>
      <c r="P17" s="4"/>
      <c r="Q17" s="4"/>
    </row>
    <row r="18" spans="1:17" ht="27.75" hidden="1" customHeight="1" x14ac:dyDescent="0.2">
      <c r="A18" s="302" t="s">
        <v>3343</v>
      </c>
      <c r="B18" s="378" t="s">
        <v>3344</v>
      </c>
      <c r="C18" s="379"/>
      <c r="D18" s="4"/>
      <c r="E18" s="4"/>
      <c r="F18" s="4"/>
      <c r="G18" s="4"/>
      <c r="H18" s="4"/>
      <c r="I18" s="4"/>
      <c r="J18" s="4"/>
      <c r="K18" s="4"/>
      <c r="L18" s="4"/>
      <c r="M18" s="4"/>
      <c r="N18" s="4"/>
      <c r="O18" s="4"/>
      <c r="P18" s="4"/>
      <c r="Q18" s="4"/>
    </row>
    <row r="19" spans="1:17" ht="45" hidden="1" customHeight="1" x14ac:dyDescent="0.2">
      <c r="A19" s="302" t="s">
        <v>3343</v>
      </c>
      <c r="B19" s="378" t="s">
        <v>3345</v>
      </c>
      <c r="C19" s="379"/>
      <c r="D19" s="4"/>
      <c r="E19" s="4"/>
      <c r="F19" s="4"/>
      <c r="G19" s="4"/>
      <c r="H19" s="4"/>
      <c r="I19" s="4"/>
      <c r="J19" s="4"/>
      <c r="K19" s="4"/>
      <c r="L19" s="4"/>
      <c r="M19" s="4"/>
      <c r="N19" s="4"/>
      <c r="O19" s="4"/>
      <c r="P19" s="4"/>
      <c r="Q19" s="4"/>
    </row>
    <row r="20" spans="1:17" ht="45" hidden="1" customHeight="1" x14ac:dyDescent="0.2">
      <c r="A20" s="302" t="s">
        <v>3346</v>
      </c>
      <c r="B20" s="378" t="s">
        <v>3347</v>
      </c>
      <c r="C20" s="379"/>
      <c r="D20" s="4"/>
      <c r="E20" s="4"/>
      <c r="F20" s="4"/>
      <c r="G20" s="4"/>
      <c r="H20" s="4"/>
      <c r="I20" s="4"/>
      <c r="J20" s="4"/>
      <c r="K20" s="4"/>
      <c r="L20" s="4"/>
      <c r="M20" s="4"/>
      <c r="N20" s="4"/>
      <c r="O20" s="4"/>
      <c r="P20" s="4"/>
      <c r="Q20" s="4"/>
    </row>
    <row r="21" spans="1:17" ht="30" hidden="1" customHeight="1" x14ac:dyDescent="0.2">
      <c r="A21" s="302" t="s">
        <v>3348</v>
      </c>
      <c r="B21" s="378" t="s">
        <v>3349</v>
      </c>
      <c r="C21" s="379"/>
      <c r="D21" s="4"/>
      <c r="E21" s="4"/>
      <c r="F21" s="4"/>
      <c r="G21" s="4"/>
      <c r="H21" s="4"/>
      <c r="I21" s="4"/>
      <c r="J21" s="4"/>
      <c r="K21" s="4"/>
      <c r="L21" s="4"/>
      <c r="M21" s="4"/>
      <c r="N21" s="4"/>
      <c r="O21" s="4"/>
      <c r="P21" s="4"/>
      <c r="Q21" s="4"/>
    </row>
    <row r="22" spans="1:17" ht="30" hidden="1" customHeight="1" x14ac:dyDescent="0.2">
      <c r="A22" s="302" t="s">
        <v>3350</v>
      </c>
      <c r="B22" s="378" t="s">
        <v>3351</v>
      </c>
      <c r="C22" s="379"/>
      <c r="D22" s="4"/>
      <c r="E22" s="4"/>
      <c r="F22" s="4"/>
      <c r="G22" s="4"/>
      <c r="H22" s="4"/>
      <c r="I22" s="4"/>
      <c r="J22" s="4"/>
      <c r="K22" s="4"/>
      <c r="L22" s="4"/>
      <c r="M22" s="4"/>
      <c r="N22" s="4"/>
      <c r="O22" s="4"/>
      <c r="P22" s="4"/>
      <c r="Q22" s="4"/>
    </row>
    <row r="23" spans="1:17" ht="30" hidden="1" customHeight="1" x14ac:dyDescent="0.2">
      <c r="A23" s="302" t="s">
        <v>3352</v>
      </c>
      <c r="B23" s="378" t="s">
        <v>3353</v>
      </c>
      <c r="C23" s="379"/>
      <c r="D23" s="4"/>
      <c r="E23" s="4"/>
      <c r="F23" s="4"/>
      <c r="G23" s="4"/>
      <c r="H23" s="4"/>
      <c r="I23" s="4"/>
      <c r="J23" s="4"/>
      <c r="K23" s="4"/>
      <c r="L23" s="4"/>
      <c r="M23" s="4"/>
      <c r="N23" s="4"/>
      <c r="O23" s="4"/>
      <c r="P23" s="4"/>
      <c r="Q23" s="4"/>
    </row>
    <row r="24" spans="1:17" ht="30" hidden="1" customHeight="1" x14ac:dyDescent="0.2">
      <c r="A24" s="302" t="s">
        <v>3354</v>
      </c>
      <c r="B24" s="378" t="s">
        <v>3355</v>
      </c>
      <c r="C24" s="379"/>
      <c r="D24" s="4"/>
      <c r="E24" s="4"/>
      <c r="F24" s="4"/>
      <c r="G24" s="4"/>
      <c r="H24" s="4"/>
      <c r="I24" s="4"/>
      <c r="J24" s="4"/>
      <c r="K24" s="4"/>
      <c r="L24" s="4"/>
      <c r="M24" s="4"/>
      <c r="N24" s="4"/>
      <c r="O24" s="4"/>
      <c r="P24" s="4"/>
      <c r="Q24" s="4"/>
    </row>
    <row r="25" spans="1:17" ht="30" hidden="1" customHeight="1" x14ac:dyDescent="0.2">
      <c r="A25" s="302" t="s">
        <v>3356</v>
      </c>
      <c r="B25" s="378" t="s">
        <v>3357</v>
      </c>
      <c r="C25" s="379"/>
      <c r="D25" s="4"/>
      <c r="E25" s="4"/>
      <c r="F25" s="4"/>
      <c r="G25" s="4"/>
      <c r="H25" s="4"/>
      <c r="I25" s="4"/>
      <c r="J25" s="4"/>
      <c r="K25" s="4"/>
      <c r="L25" s="4"/>
      <c r="M25" s="4"/>
      <c r="N25" s="4"/>
      <c r="O25" s="4"/>
      <c r="P25" s="4"/>
      <c r="Q25" s="4"/>
    </row>
    <row r="26" spans="1:17" ht="30" hidden="1" customHeight="1" x14ac:dyDescent="0.2">
      <c r="A26" s="302" t="s">
        <v>3358</v>
      </c>
      <c r="B26" s="378" t="s">
        <v>3359</v>
      </c>
      <c r="C26" s="379"/>
      <c r="D26" s="4"/>
      <c r="E26" s="4"/>
      <c r="F26" s="4"/>
      <c r="G26" s="4"/>
      <c r="H26" s="4"/>
      <c r="I26" s="4"/>
      <c r="J26" s="4"/>
      <c r="K26" s="4"/>
      <c r="L26" s="4"/>
      <c r="M26" s="4"/>
      <c r="N26" s="4"/>
      <c r="O26" s="4"/>
      <c r="P26" s="4"/>
      <c r="Q26" s="4"/>
    </row>
    <row r="27" spans="1:17" ht="70.5" hidden="1" customHeight="1" x14ac:dyDescent="0.2">
      <c r="A27" s="302" t="s">
        <v>3360</v>
      </c>
      <c r="B27" s="378" t="s">
        <v>3361</v>
      </c>
      <c r="C27" s="379"/>
      <c r="D27" s="4"/>
      <c r="E27" s="4"/>
      <c r="F27" s="4"/>
      <c r="G27" s="4"/>
      <c r="H27" s="4"/>
      <c r="I27" s="4"/>
      <c r="J27" s="4"/>
      <c r="K27" s="4"/>
      <c r="L27" s="4"/>
      <c r="M27" s="4"/>
      <c r="N27" s="4"/>
      <c r="O27" s="4"/>
      <c r="P27" s="4"/>
      <c r="Q27" s="4"/>
    </row>
    <row r="28" spans="1:17" ht="48" hidden="1" customHeight="1" x14ac:dyDescent="0.2">
      <c r="A28" s="302" t="s">
        <v>3362</v>
      </c>
      <c r="B28" s="378" t="s">
        <v>3363</v>
      </c>
      <c r="C28" s="379"/>
      <c r="D28" s="4"/>
      <c r="E28" s="4"/>
      <c r="F28" s="4"/>
      <c r="G28" s="4"/>
      <c r="H28" s="4"/>
      <c r="I28" s="4"/>
      <c r="J28" s="4"/>
      <c r="K28" s="4"/>
      <c r="L28" s="4"/>
      <c r="M28" s="4"/>
      <c r="N28" s="4"/>
      <c r="O28" s="4"/>
      <c r="P28" s="4"/>
      <c r="Q28" s="4"/>
    </row>
    <row r="29" spans="1:17" ht="100.5" hidden="1" customHeight="1" x14ac:dyDescent="0.2">
      <c r="A29" s="302" t="s">
        <v>3364</v>
      </c>
      <c r="B29" s="378" t="s">
        <v>3365</v>
      </c>
      <c r="C29" s="379"/>
      <c r="D29" s="4"/>
      <c r="E29" s="4"/>
      <c r="F29" s="4"/>
      <c r="G29" s="4"/>
      <c r="H29" s="4"/>
      <c r="I29" s="4"/>
      <c r="J29" s="4"/>
      <c r="K29" s="4"/>
      <c r="L29" s="4"/>
      <c r="M29" s="4"/>
      <c r="N29" s="4"/>
      <c r="O29" s="4"/>
      <c r="P29" s="4"/>
      <c r="Q29" s="4"/>
    </row>
    <row r="30" spans="1:17" ht="45" hidden="1" customHeight="1" x14ac:dyDescent="0.2">
      <c r="A30" s="302" t="s">
        <v>3366</v>
      </c>
      <c r="B30" s="378" t="s">
        <v>3367</v>
      </c>
      <c r="C30" s="379"/>
      <c r="D30" s="4"/>
      <c r="E30" s="4"/>
      <c r="F30" s="4"/>
      <c r="G30" s="4"/>
      <c r="H30" s="4"/>
      <c r="I30" s="4"/>
      <c r="J30" s="4"/>
      <c r="K30" s="4"/>
      <c r="L30" s="4"/>
      <c r="M30" s="4"/>
      <c r="N30" s="4"/>
      <c r="O30" s="4"/>
      <c r="P30" s="4"/>
      <c r="Q30" s="4"/>
    </row>
    <row r="31" spans="1:17" ht="45" hidden="1" customHeight="1" x14ac:dyDescent="0.2">
      <c r="A31" s="302" t="s">
        <v>3368</v>
      </c>
      <c r="B31" s="378" t="s">
        <v>3369</v>
      </c>
      <c r="C31" s="379"/>
      <c r="D31" s="4"/>
      <c r="E31" s="4"/>
      <c r="F31" s="4"/>
      <c r="G31" s="4"/>
      <c r="H31" s="4"/>
      <c r="I31" s="4"/>
      <c r="J31" s="4"/>
      <c r="K31" s="4"/>
      <c r="L31" s="4"/>
      <c r="M31" s="4"/>
      <c r="N31" s="4"/>
      <c r="O31" s="4"/>
      <c r="P31" s="4"/>
      <c r="Q31" s="4"/>
    </row>
    <row r="32" spans="1:17" ht="45" hidden="1" customHeight="1" x14ac:dyDescent="0.2">
      <c r="A32" s="302" t="s">
        <v>3370</v>
      </c>
      <c r="B32" s="378" t="s">
        <v>3371</v>
      </c>
      <c r="C32" s="379"/>
      <c r="D32" s="4"/>
      <c r="E32" s="4"/>
      <c r="F32" s="4"/>
      <c r="G32" s="4"/>
      <c r="H32" s="4"/>
      <c r="I32" s="4"/>
      <c r="J32" s="4"/>
      <c r="K32" s="4"/>
      <c r="L32" s="4"/>
      <c r="M32" s="4"/>
      <c r="N32" s="4"/>
      <c r="O32" s="4"/>
      <c r="P32" s="4"/>
      <c r="Q32" s="4"/>
    </row>
    <row r="33" spans="1:17" ht="72" hidden="1" customHeight="1" x14ac:dyDescent="0.2">
      <c r="A33" s="302" t="s">
        <v>3372</v>
      </c>
      <c r="B33" s="378" t="s">
        <v>3373</v>
      </c>
      <c r="C33" s="379"/>
      <c r="D33" s="4"/>
      <c r="E33" s="4"/>
      <c r="F33" s="4"/>
      <c r="G33" s="4"/>
      <c r="H33" s="4"/>
      <c r="I33" s="4"/>
      <c r="J33" s="4"/>
      <c r="K33" s="4"/>
      <c r="L33" s="4"/>
      <c r="M33" s="4"/>
      <c r="N33" s="4"/>
      <c r="O33" s="4"/>
      <c r="P33" s="4"/>
      <c r="Q33" s="4"/>
    </row>
    <row r="34" spans="1:17" ht="79.5" hidden="1" customHeight="1" x14ac:dyDescent="0.2">
      <c r="A34" s="302" t="s">
        <v>3374</v>
      </c>
      <c r="B34" s="378" t="s">
        <v>3375</v>
      </c>
      <c r="C34" s="379"/>
      <c r="D34" s="4"/>
      <c r="E34" s="4"/>
      <c r="F34" s="4"/>
      <c r="G34" s="4"/>
      <c r="H34" s="4"/>
      <c r="I34" s="4"/>
      <c r="J34" s="4"/>
      <c r="K34" s="4"/>
      <c r="L34" s="4"/>
      <c r="M34" s="4"/>
      <c r="N34" s="4"/>
      <c r="O34" s="4"/>
      <c r="P34" s="4"/>
      <c r="Q34" s="4"/>
    </row>
    <row r="35" spans="1:17" ht="70.5" hidden="1" customHeight="1" x14ac:dyDescent="0.2">
      <c r="A35" s="302" t="s">
        <v>3376</v>
      </c>
      <c r="B35" s="378" t="s">
        <v>3377</v>
      </c>
      <c r="C35" s="379"/>
      <c r="D35" s="4"/>
      <c r="E35" s="4"/>
      <c r="F35" s="4"/>
      <c r="G35" s="4"/>
      <c r="H35" s="4"/>
      <c r="I35" s="4"/>
      <c r="J35" s="4"/>
      <c r="K35" s="4"/>
      <c r="L35" s="4"/>
      <c r="M35" s="4"/>
      <c r="N35" s="4"/>
      <c r="O35" s="4"/>
      <c r="P35" s="4"/>
      <c r="Q35" s="4"/>
    </row>
    <row r="36" spans="1:17" ht="45.75" hidden="1" customHeight="1" x14ac:dyDescent="0.2">
      <c r="A36" s="302" t="s">
        <v>3378</v>
      </c>
      <c r="B36" s="378" t="s">
        <v>3379</v>
      </c>
      <c r="C36" s="379"/>
      <c r="D36" s="4"/>
      <c r="E36" s="4"/>
      <c r="F36" s="4"/>
      <c r="G36" s="4"/>
      <c r="H36" s="4"/>
      <c r="I36" s="4"/>
      <c r="J36" s="4"/>
      <c r="K36" s="4"/>
      <c r="L36" s="4"/>
      <c r="M36" s="4"/>
      <c r="N36" s="4"/>
      <c r="O36" s="4"/>
      <c r="P36" s="4"/>
      <c r="Q36" s="4"/>
    </row>
    <row r="37" spans="1:17" ht="54.75" hidden="1" customHeight="1" x14ac:dyDescent="0.2">
      <c r="A37" s="302" t="s">
        <v>3380</v>
      </c>
      <c r="B37" s="378" t="s">
        <v>3381</v>
      </c>
      <c r="C37" s="379"/>
      <c r="D37" s="4"/>
      <c r="E37" s="4"/>
      <c r="F37" s="4"/>
      <c r="G37" s="4"/>
      <c r="H37" s="4"/>
      <c r="I37" s="4"/>
      <c r="J37" s="4"/>
      <c r="K37" s="4"/>
      <c r="L37" s="4"/>
      <c r="M37" s="4"/>
      <c r="N37" s="4"/>
      <c r="O37" s="4"/>
      <c r="P37" s="4"/>
      <c r="Q37" s="4"/>
    </row>
    <row r="38" spans="1:17" ht="37.5" hidden="1" customHeight="1" x14ac:dyDescent="0.2">
      <c r="A38" s="302" t="s">
        <v>3382</v>
      </c>
      <c r="B38" s="378" t="s">
        <v>3383</v>
      </c>
      <c r="C38" s="379"/>
      <c r="D38" s="4"/>
      <c r="E38" s="4"/>
      <c r="F38" s="4"/>
      <c r="G38" s="4"/>
      <c r="H38" s="4"/>
      <c r="I38" s="4"/>
      <c r="J38" s="4"/>
      <c r="K38" s="4"/>
      <c r="L38" s="4"/>
      <c r="M38" s="4"/>
      <c r="N38" s="4"/>
      <c r="O38" s="4"/>
      <c r="P38" s="4"/>
      <c r="Q38" s="4"/>
    </row>
    <row r="39" spans="1:17" ht="61.5" hidden="1" customHeight="1" x14ac:dyDescent="0.2">
      <c r="A39" s="302" t="s">
        <v>3384</v>
      </c>
      <c r="B39" s="378" t="s">
        <v>3385</v>
      </c>
      <c r="C39" s="379"/>
      <c r="D39" s="4"/>
      <c r="E39" s="4"/>
      <c r="F39" s="4"/>
      <c r="G39" s="4"/>
      <c r="H39" s="4"/>
      <c r="I39" s="4"/>
      <c r="J39" s="4"/>
      <c r="K39" s="4"/>
      <c r="L39" s="4"/>
      <c r="M39" s="4"/>
      <c r="N39" s="4"/>
      <c r="O39" s="4"/>
      <c r="P39" s="4"/>
      <c r="Q39" s="4"/>
    </row>
    <row r="40" spans="1:17" ht="53.25" hidden="1" customHeight="1" x14ac:dyDescent="0.2">
      <c r="A40" s="302" t="s">
        <v>3386</v>
      </c>
      <c r="B40" s="378" t="s">
        <v>3387</v>
      </c>
      <c r="C40" s="379"/>
      <c r="D40" s="4"/>
      <c r="E40" s="4"/>
      <c r="F40" s="4"/>
      <c r="G40" s="4"/>
      <c r="H40" s="4"/>
      <c r="I40" s="4"/>
      <c r="J40" s="4"/>
      <c r="K40" s="4"/>
      <c r="L40" s="4"/>
      <c r="M40" s="4"/>
      <c r="N40" s="4"/>
      <c r="O40" s="4"/>
      <c r="P40" s="4"/>
      <c r="Q40" s="4"/>
    </row>
    <row r="41" spans="1:17" ht="73.5" hidden="1" customHeight="1" x14ac:dyDescent="0.2">
      <c r="A41" s="302" t="s">
        <v>3388</v>
      </c>
      <c r="B41" s="378" t="s">
        <v>3389</v>
      </c>
      <c r="C41" s="379"/>
      <c r="D41" s="4"/>
      <c r="E41" s="4"/>
      <c r="F41" s="4"/>
      <c r="G41" s="4"/>
      <c r="H41" s="4"/>
      <c r="I41" s="4"/>
      <c r="J41" s="4"/>
      <c r="K41" s="4"/>
      <c r="L41" s="4"/>
      <c r="M41" s="4"/>
      <c r="N41" s="4"/>
      <c r="O41" s="4"/>
      <c r="P41" s="4"/>
      <c r="Q41" s="4"/>
    </row>
    <row r="42" spans="1:17" ht="57.75" hidden="1" customHeight="1" x14ac:dyDescent="0.2">
      <c r="A42" s="302" t="s">
        <v>3390</v>
      </c>
      <c r="B42" s="378" t="s">
        <v>3391</v>
      </c>
      <c r="C42" s="379"/>
      <c r="D42" s="4"/>
      <c r="E42" s="4"/>
      <c r="F42" s="4"/>
      <c r="G42" s="4"/>
      <c r="H42" s="4"/>
      <c r="I42" s="4"/>
      <c r="J42" s="4"/>
      <c r="K42" s="4"/>
      <c r="L42" s="4"/>
      <c r="M42" s="4"/>
      <c r="N42" s="4"/>
      <c r="O42" s="4"/>
      <c r="P42" s="4"/>
      <c r="Q42" s="4"/>
    </row>
    <row r="43" spans="1:17" ht="84" hidden="1" customHeight="1" x14ac:dyDescent="0.2">
      <c r="A43" s="302" t="s">
        <v>3392</v>
      </c>
      <c r="B43" s="378" t="s">
        <v>3393</v>
      </c>
      <c r="C43" s="379"/>
      <c r="D43" s="4"/>
      <c r="E43" s="4"/>
      <c r="F43" s="4"/>
      <c r="G43" s="4"/>
      <c r="H43" s="4"/>
      <c r="I43" s="4"/>
      <c r="J43" s="4"/>
      <c r="K43" s="4"/>
      <c r="L43" s="4"/>
      <c r="M43" s="4"/>
      <c r="N43" s="4"/>
      <c r="O43" s="4"/>
      <c r="P43" s="4"/>
      <c r="Q43" s="4"/>
    </row>
    <row r="44" spans="1:17" ht="48" hidden="1" customHeight="1" x14ac:dyDescent="0.2">
      <c r="A44" s="302" t="s">
        <v>3394</v>
      </c>
      <c r="B44" s="378" t="s">
        <v>3395</v>
      </c>
      <c r="C44" s="379"/>
      <c r="D44" s="4"/>
      <c r="E44" s="4"/>
      <c r="F44" s="4"/>
      <c r="G44" s="4"/>
      <c r="H44" s="4"/>
      <c r="I44" s="4"/>
      <c r="J44" s="4"/>
      <c r="K44" s="4"/>
      <c r="L44" s="4"/>
      <c r="M44" s="4"/>
      <c r="N44" s="4"/>
      <c r="O44" s="4"/>
      <c r="P44" s="4"/>
      <c r="Q44" s="4"/>
    </row>
    <row r="45" spans="1:17" ht="57" hidden="1" customHeight="1" x14ac:dyDescent="0.2">
      <c r="A45" s="302" t="s">
        <v>3396</v>
      </c>
      <c r="B45" s="378" t="s">
        <v>3397</v>
      </c>
      <c r="C45" s="379"/>
      <c r="D45" s="4"/>
      <c r="E45" s="4"/>
      <c r="F45" s="4"/>
      <c r="G45" s="4"/>
      <c r="H45" s="4"/>
      <c r="I45" s="4"/>
      <c r="J45" s="4"/>
      <c r="K45" s="4"/>
      <c r="L45" s="4"/>
      <c r="M45" s="4"/>
      <c r="N45" s="4"/>
      <c r="O45" s="4"/>
      <c r="P45" s="4"/>
      <c r="Q45" s="4"/>
    </row>
    <row r="46" spans="1:17" ht="73.5" hidden="1" customHeight="1" x14ac:dyDescent="0.2">
      <c r="A46" s="302" t="s">
        <v>3398</v>
      </c>
      <c r="B46" s="387" t="s">
        <v>3399</v>
      </c>
      <c r="C46" s="379"/>
      <c r="D46" s="41"/>
      <c r="E46" s="4"/>
      <c r="F46" s="4"/>
      <c r="G46" s="4"/>
      <c r="H46" s="4"/>
      <c r="I46" s="4"/>
      <c r="J46" s="4"/>
      <c r="K46" s="4"/>
      <c r="L46" s="4"/>
      <c r="M46" s="4"/>
      <c r="N46" s="4"/>
      <c r="O46" s="4"/>
      <c r="P46" s="4"/>
      <c r="Q46" s="4"/>
    </row>
    <row r="47" spans="1:17" ht="66" hidden="1" customHeight="1" x14ac:dyDescent="0.2">
      <c r="A47" s="46" t="s">
        <v>3400</v>
      </c>
      <c r="B47" s="388" t="s">
        <v>3401</v>
      </c>
      <c r="C47" s="388"/>
      <c r="D47" s="4"/>
      <c r="E47" s="4"/>
      <c r="F47" s="4"/>
      <c r="G47" s="4"/>
      <c r="H47" s="4"/>
      <c r="I47" s="4"/>
      <c r="J47" s="4"/>
      <c r="K47" s="4"/>
      <c r="L47" s="4"/>
      <c r="M47" s="4"/>
      <c r="N47" s="4"/>
      <c r="O47" s="4"/>
      <c r="P47" s="4"/>
      <c r="Q47" s="4"/>
    </row>
    <row r="48" spans="1:17" ht="123.75" customHeight="1" x14ac:dyDescent="0.2">
      <c r="A48" s="267" t="s">
        <v>3402</v>
      </c>
      <c r="B48" s="386" t="s">
        <v>3403</v>
      </c>
      <c r="C48" s="385"/>
      <c r="D48" s="4"/>
      <c r="E48" s="4"/>
      <c r="F48" s="4"/>
      <c r="G48" s="4"/>
      <c r="H48" s="4"/>
      <c r="I48" s="4"/>
      <c r="J48" s="4"/>
      <c r="K48" s="4"/>
      <c r="L48" s="4"/>
      <c r="M48" s="4"/>
      <c r="N48" s="4"/>
      <c r="O48" s="4"/>
      <c r="P48" s="4"/>
      <c r="Q48" s="4"/>
    </row>
    <row r="49" spans="1:17" ht="34.5" customHeight="1" x14ac:dyDescent="0.2">
      <c r="A49" s="267" t="s">
        <v>3404</v>
      </c>
      <c r="B49" s="384" t="s">
        <v>3405</v>
      </c>
      <c r="C49" s="385"/>
      <c r="D49" s="4"/>
      <c r="E49" s="4"/>
      <c r="F49" s="4"/>
      <c r="G49" s="4"/>
      <c r="H49" s="4"/>
      <c r="I49" s="4"/>
      <c r="J49" s="4"/>
      <c r="K49" s="4"/>
      <c r="L49" s="4"/>
      <c r="M49" s="4"/>
      <c r="N49" s="4"/>
      <c r="O49" s="4"/>
      <c r="P49" s="4"/>
      <c r="Q49" s="4"/>
    </row>
    <row r="50" spans="1:17" ht="34.5" customHeight="1" x14ac:dyDescent="0.2">
      <c r="A50" s="267" t="s">
        <v>3406</v>
      </c>
      <c r="B50" s="384" t="s">
        <v>3407</v>
      </c>
      <c r="C50" s="385"/>
      <c r="D50" s="4"/>
      <c r="E50" s="4"/>
      <c r="F50" s="4"/>
      <c r="G50" s="4"/>
      <c r="H50" s="4"/>
      <c r="I50" s="4"/>
      <c r="J50" s="4"/>
      <c r="K50" s="4"/>
      <c r="L50" s="4"/>
      <c r="M50" s="4"/>
      <c r="N50" s="4"/>
      <c r="O50" s="4"/>
      <c r="P50" s="4"/>
      <c r="Q50" s="4"/>
    </row>
    <row r="51" spans="1:17" ht="31.5" customHeight="1" x14ac:dyDescent="0.2">
      <c r="A51" s="303" t="s">
        <v>3408</v>
      </c>
      <c r="B51" s="378" t="s">
        <v>3409</v>
      </c>
      <c r="C51" s="379"/>
      <c r="D51" s="4"/>
      <c r="E51" s="4"/>
      <c r="F51" s="4"/>
      <c r="G51" s="4"/>
      <c r="H51" s="4"/>
      <c r="I51" s="4"/>
      <c r="J51" s="4"/>
      <c r="K51" s="4"/>
      <c r="L51" s="4"/>
      <c r="M51" s="4"/>
      <c r="N51" s="4"/>
      <c r="O51" s="4"/>
      <c r="P51" s="4"/>
      <c r="Q51" s="4"/>
    </row>
    <row r="52" spans="1:17" ht="31.5" customHeight="1" x14ac:dyDescent="0.2">
      <c r="A52" s="303" t="s">
        <v>3410</v>
      </c>
      <c r="B52" s="378" t="s">
        <v>3411</v>
      </c>
      <c r="C52" s="379"/>
      <c r="D52" s="4"/>
      <c r="E52" s="4"/>
      <c r="F52" s="4"/>
      <c r="G52" s="4"/>
      <c r="H52" s="4"/>
      <c r="I52" s="4"/>
      <c r="J52" s="4"/>
      <c r="K52" s="4"/>
      <c r="L52" s="4"/>
      <c r="M52" s="4"/>
      <c r="N52" s="4"/>
      <c r="O52" s="4"/>
      <c r="P52" s="4"/>
      <c r="Q52" s="4"/>
    </row>
    <row r="53" spans="1:17" ht="31.5" customHeight="1" x14ac:dyDescent="0.2">
      <c r="A53" s="303" t="s">
        <v>3412</v>
      </c>
      <c r="B53" s="376" t="s">
        <v>3413</v>
      </c>
      <c r="C53" s="377"/>
      <c r="D53" s="4"/>
      <c r="E53" s="4"/>
      <c r="F53" s="4"/>
      <c r="G53" s="4"/>
      <c r="H53" s="4"/>
      <c r="I53" s="4"/>
      <c r="J53" s="4"/>
      <c r="K53" s="4"/>
      <c r="L53" s="4"/>
      <c r="M53" s="4"/>
      <c r="N53" s="4"/>
      <c r="O53" s="4"/>
      <c r="P53" s="4"/>
      <c r="Q53" s="4"/>
    </row>
    <row r="54" spans="1:17" ht="31.5" customHeight="1" x14ac:dyDescent="0.2">
      <c r="A54" s="303" t="s">
        <v>3414</v>
      </c>
      <c r="B54" s="376" t="s">
        <v>3415</v>
      </c>
      <c r="C54" s="377"/>
      <c r="D54" s="4"/>
      <c r="E54" s="4"/>
      <c r="F54" s="4"/>
      <c r="G54" s="4"/>
      <c r="H54" s="4"/>
      <c r="I54" s="4"/>
      <c r="J54" s="4"/>
      <c r="K54" s="4"/>
      <c r="L54" s="4"/>
      <c r="M54" s="4"/>
      <c r="N54" s="4"/>
      <c r="O54" s="4"/>
      <c r="P54" s="4"/>
      <c r="Q54" s="4"/>
    </row>
    <row r="55" spans="1:17" ht="54.6" customHeight="1" x14ac:dyDescent="0.2">
      <c r="A55" s="303" t="s">
        <v>3416</v>
      </c>
      <c r="B55" s="376" t="s">
        <v>3417</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opLeftCell="B4" zoomScale="120" zoomScaleNormal="12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30291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2"/>
      <c r="F8" s="313" t="s">
        <v>31</v>
      </c>
      <c r="G8" s="314"/>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21</v>
      </c>
      <c r="E10" s="322"/>
      <c r="F10" s="313" t="s">
        <v>35</v>
      </c>
      <c r="G10" s="314"/>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1" t="s">
        <v>39</v>
      </c>
      <c r="C15" s="332"/>
      <c r="D15" s="332"/>
      <c r="E15" s="332"/>
      <c r="F15" s="333"/>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0">
        <f>'PR-RAS'!D6</f>
        <v>416210.58000000007</v>
      </c>
      <c r="I16" s="170">
        <f>'PR-RAS'!E6</f>
        <v>537819.86</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0">
        <f>'PR-RAS'!D151</f>
        <v>408487.26</v>
      </c>
      <c r="I17" s="170">
        <f>'PR-RAS'!E151</f>
        <v>514824.68</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0">
        <f>'PR-RAS'!D645</f>
        <v>2490.4600000000464</v>
      </c>
      <c r="I18" s="170">
        <f>'PR-RAS'!E645</f>
        <v>6472.0599999999722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7" t="str">
        <f>BILANCA!C7</f>
        <v>B002</v>
      </c>
      <c r="H20" s="172">
        <f>BILANCA!D7</f>
        <v>43107.79</v>
      </c>
      <c r="I20" s="173">
        <f>BILANCA!E7</f>
        <v>53725.069999999992</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58" t="str">
        <f>BILANCA!C68</f>
        <v>1</v>
      </c>
      <c r="H21" s="174">
        <f>BILANCA!D68</f>
        <v>10977.25</v>
      </c>
      <c r="I21" s="175">
        <f>BILANCA!E68</f>
        <v>16796.2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58" t="str">
        <f>BILANCA!C176</f>
        <v>2</v>
      </c>
      <c r="H22" s="174">
        <f>BILANCA!D176</f>
        <v>487.19</v>
      </c>
      <c r="I22" s="175">
        <f>BILANCA!E176</f>
        <v>774.31</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59" t="str">
        <f>BILANCA!C237</f>
        <v>9</v>
      </c>
      <c r="H23" s="176">
        <f>BILANCA!D237</f>
        <v>53597.850000000006</v>
      </c>
      <c r="I23" s="177">
        <f>BILANCA!E237</f>
        <v>69746.959999999992</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58" t="str">
        <f>'RAS-funkcijski'!C114</f>
        <v>09</v>
      </c>
      <c r="H27" s="174">
        <f>'RAS-funkcijski'!D114</f>
        <v>410923.97</v>
      </c>
      <c r="I27" s="175">
        <f>'RAS-funkcijski'!E114</f>
        <v>533838.14</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59" t="str">
        <f>'RAS-funkcijski'!C141</f>
        <v>R1</v>
      </c>
      <c r="H28" s="178">
        <f>'RAS-funkcijski'!D141</f>
        <v>410923.97</v>
      </c>
      <c r="I28" s="179">
        <f>'RAS-funkcijski'!E141</f>
        <v>533838.14</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7" t="str">
        <f>OBVEZE!C5</f>
        <v>V001</v>
      </c>
      <c r="H33" s="180" t="s">
        <v>44</v>
      </c>
      <c r="I33" s="181">
        <f>OBVEZE!D5</f>
        <v>487.19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58" t="str">
        <f>OBVEZE!C42</f>
        <v>V006</v>
      </c>
      <c r="H34" s="174" t="s">
        <v>44</v>
      </c>
      <c r="I34" s="175">
        <f>OBVEZE!D42</f>
        <v>774.30999999999767</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58" t="str">
        <f>OBVEZE!C43</f>
        <v>V007</v>
      </c>
      <c r="H35" s="174" t="s">
        <v>44</v>
      </c>
      <c r="I35" s="175">
        <f>OBVEZE!D43</f>
        <v>774.31000000000006</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59" t="str">
        <f>OBVEZE!C101</f>
        <v>V009</v>
      </c>
      <c r="H36" s="178" t="s">
        <v>44</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3" t="s">
        <v>45</v>
      </c>
      <c r="I39" s="34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topLeftCell="A622" zoomScale="136" zoomScaleNormal="136" workbookViewId="0">
      <selection activeCell="C645" sqref="C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1" t="s">
        <v>48</v>
      </c>
      <c r="B2" s="352"/>
      <c r="C2" s="352"/>
      <c r="D2" s="352"/>
      <c r="E2" s="352"/>
      <c r="F2" s="352"/>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54</v>
      </c>
      <c r="B5" s="354"/>
      <c r="C5" s="214"/>
      <c r="D5" s="72"/>
      <c r="E5" s="72"/>
      <c r="F5" s="59"/>
    </row>
    <row r="6" spans="1:25" ht="12.75" customHeight="1" x14ac:dyDescent="0.2">
      <c r="A6" s="53">
        <v>6</v>
      </c>
      <c r="B6" s="85" t="s">
        <v>55</v>
      </c>
      <c r="C6" s="50" t="s">
        <v>56</v>
      </c>
      <c r="D6" s="51">
        <f>D7+D44+D50+D82+D106+D124+D133+D139</f>
        <v>416210.58000000007</v>
      </c>
      <c r="E6" s="51">
        <f>E7+E44+E50+E82+E106+E124+E133+E139</f>
        <v>537819.86</v>
      </c>
      <c r="F6" s="52">
        <f t="shared" ref="F6:F131" si="0">IF(D6&lt;&gt;0,IF(E6/D6&gt;=100,"&gt;&gt;100",E6/D6*100),"-")</f>
        <v>129.21820968606804</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12817.41</v>
      </c>
      <c r="E50" s="51">
        <f>E51+E54+E59+E62+E65+E68+E71+E74+E77</f>
        <v>23319.64</v>
      </c>
      <c r="F50" s="52">
        <f t="shared" si="0"/>
        <v>181.93722444706069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12817.41</v>
      </c>
      <c r="E68" s="51">
        <f t="shared" si="15"/>
        <v>23319.64</v>
      </c>
      <c r="F68" s="52">
        <f t="shared" si="0"/>
        <v>181.93722444706069</v>
      </c>
    </row>
    <row r="69" spans="1:6" ht="12.75" customHeight="1" x14ac:dyDescent="0.2">
      <c r="A69" s="53" t="s">
        <v>181</v>
      </c>
      <c r="B69" s="85" t="s">
        <v>182</v>
      </c>
      <c r="C69" s="50" t="s">
        <v>181</v>
      </c>
      <c r="D69" s="242">
        <v>12817.41</v>
      </c>
      <c r="E69" s="242">
        <v>23319.64</v>
      </c>
      <c r="F69" s="52">
        <f t="shared" si="0"/>
        <v>181.93722444706069</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0.01</v>
      </c>
      <c r="E82" s="51">
        <f t="shared" si="19"/>
        <v>0</v>
      </c>
      <c r="F82" s="52">
        <f t="shared" si="0"/>
        <v>0</v>
      </c>
    </row>
    <row r="83" spans="1:6" ht="12.75" customHeight="1" x14ac:dyDescent="0.2">
      <c r="A83" s="53">
        <v>641</v>
      </c>
      <c r="B83" s="85" t="s">
        <v>209</v>
      </c>
      <c r="C83" s="50" t="s">
        <v>210</v>
      </c>
      <c r="D83" s="51">
        <f t="shared" ref="D83:E83" si="20">SUM(D84:D90)</f>
        <v>0.01</v>
      </c>
      <c r="E83" s="51">
        <f t="shared" si="20"/>
        <v>0</v>
      </c>
      <c r="F83" s="52">
        <f t="shared" si="0"/>
        <v>0</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0.01</v>
      </c>
      <c r="E85" s="242"/>
      <c r="F85" s="52">
        <f t="shared" si="0"/>
        <v>0</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84858.04</v>
      </c>
      <c r="E106" s="51">
        <f t="shared" si="23"/>
        <v>91173.7</v>
      </c>
      <c r="F106" s="52">
        <f t="shared" si="0"/>
        <v>107.4426182834296</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84858.04</v>
      </c>
      <c r="E112" s="51">
        <f t="shared" si="25"/>
        <v>91173.7</v>
      </c>
      <c r="F112" s="52">
        <f t="shared" si="0"/>
        <v>107.4426182834296</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84858.04</v>
      </c>
      <c r="E117" s="242">
        <v>91173.7</v>
      </c>
      <c r="F117" s="52">
        <f t="shared" si="0"/>
        <v>107.4426182834296</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318535.12000000005</v>
      </c>
      <c r="E133" s="51">
        <f t="shared" si="30"/>
        <v>423326.52</v>
      </c>
      <c r="F133" s="52">
        <f t="shared" ref="F133:F223" si="31">IF(D133&lt;&gt;0,IF(E133/D133&gt;=100,"&gt;&gt;100",E133/D133*100),"-")</f>
        <v>132.89791091167592</v>
      </c>
    </row>
    <row r="134" spans="1:6" ht="24" x14ac:dyDescent="0.2">
      <c r="A134" s="53">
        <v>671</v>
      </c>
      <c r="B134" s="232" t="s">
        <v>311</v>
      </c>
      <c r="C134" s="50" t="s">
        <v>312</v>
      </c>
      <c r="D134" s="51">
        <f t="shared" ref="D134:E134" si="32">SUM(D135:D137)</f>
        <v>318535.12000000005</v>
      </c>
      <c r="E134" s="51">
        <f t="shared" si="32"/>
        <v>423326.52</v>
      </c>
      <c r="F134" s="52">
        <f t="shared" si="31"/>
        <v>132.89791091167592</v>
      </c>
    </row>
    <row r="135" spans="1:6" ht="12.75" customHeight="1" x14ac:dyDescent="0.2">
      <c r="A135" s="53">
        <v>6711</v>
      </c>
      <c r="B135" s="85" t="s">
        <v>313</v>
      </c>
      <c r="C135" s="50" t="s">
        <v>314</v>
      </c>
      <c r="D135" s="242">
        <v>316762.03000000003</v>
      </c>
      <c r="E135" s="242">
        <v>404973.06</v>
      </c>
      <c r="F135" s="52">
        <f t="shared" si="31"/>
        <v>127.84772846669784</v>
      </c>
    </row>
    <row r="136" spans="1:6" ht="24" x14ac:dyDescent="0.2">
      <c r="A136" s="53">
        <v>6712</v>
      </c>
      <c r="B136" s="232" t="s">
        <v>315</v>
      </c>
      <c r="C136" s="50" t="s">
        <v>316</v>
      </c>
      <c r="D136" s="242">
        <v>1773.09</v>
      </c>
      <c r="E136" s="242">
        <v>18353.46</v>
      </c>
      <c r="F136" s="52">
        <f t="shared" si="31"/>
        <v>1035.1115848603285</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408487.26</v>
      </c>
      <c r="E151" s="51">
        <f t="shared" si="35"/>
        <v>514824.68</v>
      </c>
      <c r="F151" s="52">
        <f t="shared" si="31"/>
        <v>126.03200403361416</v>
      </c>
    </row>
    <row r="152" spans="1:6" ht="12.75" customHeight="1" x14ac:dyDescent="0.2">
      <c r="A152" s="53">
        <v>31</v>
      </c>
      <c r="B152" s="85" t="s">
        <v>346</v>
      </c>
      <c r="C152" s="50" t="s">
        <v>347</v>
      </c>
      <c r="D152" s="51">
        <f t="shared" ref="D152:E152" si="36">D153+D158+D159</f>
        <v>306485.12</v>
      </c>
      <c r="E152" s="51">
        <f t="shared" si="36"/>
        <v>404031.74</v>
      </c>
      <c r="F152" s="52">
        <f t="shared" si="31"/>
        <v>131.82752232800078</v>
      </c>
    </row>
    <row r="153" spans="1:6" ht="12.75" customHeight="1" x14ac:dyDescent="0.2">
      <c r="A153" s="53">
        <v>311</v>
      </c>
      <c r="B153" s="85" t="s">
        <v>348</v>
      </c>
      <c r="C153" s="50" t="s">
        <v>349</v>
      </c>
      <c r="D153" s="51">
        <f t="shared" ref="D153:E153" si="37">SUM(D154:D157)</f>
        <v>244349.65</v>
      </c>
      <c r="E153" s="51">
        <f t="shared" si="37"/>
        <v>323162.23</v>
      </c>
      <c r="F153" s="52">
        <f t="shared" si="31"/>
        <v>132.25401796155631</v>
      </c>
    </row>
    <row r="154" spans="1:6" ht="12.75" customHeight="1" x14ac:dyDescent="0.2">
      <c r="A154" s="53">
        <v>3111</v>
      </c>
      <c r="B154" s="85" t="s">
        <v>350</v>
      </c>
      <c r="C154" s="50" t="s">
        <v>351</v>
      </c>
      <c r="D154" s="242">
        <v>244349.65</v>
      </c>
      <c r="E154" s="242">
        <v>323162.23</v>
      </c>
      <c r="F154" s="52">
        <f t="shared" si="31"/>
        <v>132.25401796155631</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21780.21</v>
      </c>
      <c r="E158" s="242">
        <v>27096.06</v>
      </c>
      <c r="F158" s="52">
        <f t="shared" si="31"/>
        <v>124.40678946621728</v>
      </c>
    </row>
    <row r="159" spans="1:6" ht="12.75" customHeight="1" x14ac:dyDescent="0.2">
      <c r="A159" s="53">
        <v>313</v>
      </c>
      <c r="B159" s="85" t="s">
        <v>360</v>
      </c>
      <c r="C159" s="50" t="s">
        <v>361</v>
      </c>
      <c r="D159" s="51">
        <f t="shared" ref="D159:E159" si="38">SUM(D160:D162)</f>
        <v>40355.26</v>
      </c>
      <c r="E159" s="51">
        <f t="shared" si="38"/>
        <v>53773.45</v>
      </c>
      <c r="F159" s="52">
        <f t="shared" si="31"/>
        <v>133.25016367135288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40355.26</v>
      </c>
      <c r="E161" s="242">
        <v>53773.45</v>
      </c>
      <c r="F161" s="52">
        <f t="shared" si="31"/>
        <v>133.25016367135288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101366.62</v>
      </c>
      <c r="E163" s="51">
        <f t="shared" si="39"/>
        <v>110126.12999999999</v>
      </c>
      <c r="F163" s="52">
        <f t="shared" si="31"/>
        <v>108.64141469844806</v>
      </c>
    </row>
    <row r="164" spans="1:6" ht="12.75" customHeight="1" x14ac:dyDescent="0.2">
      <c r="A164" s="53">
        <v>321</v>
      </c>
      <c r="B164" s="85" t="s">
        <v>369</v>
      </c>
      <c r="C164" s="50" t="s">
        <v>370</v>
      </c>
      <c r="D164" s="51">
        <f t="shared" ref="D164:E164" si="40">SUM(D165:D168)</f>
        <v>7270.4</v>
      </c>
      <c r="E164" s="51">
        <f t="shared" si="40"/>
        <v>9674.08</v>
      </c>
      <c r="F164" s="52">
        <f t="shared" si="31"/>
        <v>133.0611795774648</v>
      </c>
    </row>
    <row r="165" spans="1:6" ht="12.75" customHeight="1" x14ac:dyDescent="0.2">
      <c r="A165" s="53">
        <v>3211</v>
      </c>
      <c r="B165" s="85" t="s">
        <v>371</v>
      </c>
      <c r="C165" s="50" t="s">
        <v>372</v>
      </c>
      <c r="D165" s="242">
        <v>780.14</v>
      </c>
      <c r="E165" s="242">
        <v>1696.01</v>
      </c>
      <c r="F165" s="52">
        <f t="shared" si="31"/>
        <v>217.39815930474018</v>
      </c>
    </row>
    <row r="166" spans="1:6" ht="12.75" customHeight="1" x14ac:dyDescent="0.2">
      <c r="A166" s="53">
        <v>3212</v>
      </c>
      <c r="B166" s="85" t="s">
        <v>373</v>
      </c>
      <c r="C166" s="50" t="s">
        <v>374</v>
      </c>
      <c r="D166" s="242">
        <v>2636.01</v>
      </c>
      <c r="E166" s="242">
        <v>4062.37</v>
      </c>
      <c r="F166" s="52">
        <f t="shared" si="31"/>
        <v>154.11056862454998</v>
      </c>
    </row>
    <row r="167" spans="1:6" ht="12.75" customHeight="1" x14ac:dyDescent="0.2">
      <c r="A167" s="53">
        <v>3213</v>
      </c>
      <c r="B167" s="85" t="s">
        <v>375</v>
      </c>
      <c r="C167" s="50" t="s">
        <v>376</v>
      </c>
      <c r="D167" s="242">
        <v>3854.25</v>
      </c>
      <c r="E167" s="242">
        <v>3915.7</v>
      </c>
      <c r="F167" s="52">
        <f t="shared" si="31"/>
        <v>101.59434390607771</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61565.31</v>
      </c>
      <c r="E169" s="51">
        <f t="shared" si="41"/>
        <v>74889.119999999981</v>
      </c>
      <c r="F169" s="52">
        <f t="shared" si="31"/>
        <v>121.64174922533482</v>
      </c>
    </row>
    <row r="170" spans="1:6" ht="12.75" customHeight="1" x14ac:dyDescent="0.2">
      <c r="A170" s="53">
        <v>3221</v>
      </c>
      <c r="B170" s="85" t="s">
        <v>381</v>
      </c>
      <c r="C170" s="50" t="s">
        <v>382</v>
      </c>
      <c r="D170" s="242">
        <v>12626.78</v>
      </c>
      <c r="E170" s="242">
        <v>10667.6</v>
      </c>
      <c r="F170" s="52">
        <f t="shared" si="31"/>
        <v>84.48393018647667</v>
      </c>
    </row>
    <row r="171" spans="1:6" ht="12.75" customHeight="1" x14ac:dyDescent="0.2">
      <c r="A171" s="53">
        <v>3222</v>
      </c>
      <c r="B171" s="85" t="s">
        <v>383</v>
      </c>
      <c r="C171" s="50" t="s">
        <v>384</v>
      </c>
      <c r="D171" s="242">
        <v>33026.58</v>
      </c>
      <c r="E171" s="242">
        <v>43695</v>
      </c>
      <c r="F171" s="52">
        <f t="shared" si="31"/>
        <v>132.30252723715262</v>
      </c>
    </row>
    <row r="172" spans="1:6" ht="12.75" customHeight="1" x14ac:dyDescent="0.2">
      <c r="A172" s="53">
        <v>3223</v>
      </c>
      <c r="B172" s="85" t="s">
        <v>385</v>
      </c>
      <c r="C172" s="50" t="s">
        <v>386</v>
      </c>
      <c r="D172" s="242">
        <v>12380.53</v>
      </c>
      <c r="E172" s="242">
        <v>16534.330000000002</v>
      </c>
      <c r="F172" s="52">
        <f t="shared" si="31"/>
        <v>133.55106768450139</v>
      </c>
    </row>
    <row r="173" spans="1:6" ht="12.75" customHeight="1" x14ac:dyDescent="0.2">
      <c r="A173" s="53">
        <v>3224</v>
      </c>
      <c r="B173" s="85" t="s">
        <v>387</v>
      </c>
      <c r="C173" s="50" t="s">
        <v>388</v>
      </c>
      <c r="D173" s="242">
        <v>498.7</v>
      </c>
      <c r="E173" s="242">
        <v>517.79</v>
      </c>
      <c r="F173" s="52">
        <f t="shared" si="31"/>
        <v>103.82795267696009</v>
      </c>
    </row>
    <row r="174" spans="1:6" ht="12.75" customHeight="1" x14ac:dyDescent="0.2">
      <c r="A174" s="53">
        <v>3225</v>
      </c>
      <c r="B174" s="85" t="s">
        <v>389</v>
      </c>
      <c r="C174" s="50" t="s">
        <v>390</v>
      </c>
      <c r="D174" s="242">
        <v>472.8</v>
      </c>
      <c r="E174" s="242">
        <v>967.43</v>
      </c>
      <c r="F174" s="52">
        <f t="shared" si="31"/>
        <v>204.61717428087985</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2559.92</v>
      </c>
      <c r="E176" s="242">
        <v>2506.9699999999998</v>
      </c>
      <c r="F176" s="52">
        <f t="shared" si="31"/>
        <v>97.931575986749579</v>
      </c>
    </row>
    <row r="177" spans="1:6" ht="12.75" customHeight="1" x14ac:dyDescent="0.2">
      <c r="A177" s="53">
        <v>323</v>
      </c>
      <c r="B177" s="85" t="s">
        <v>395</v>
      </c>
      <c r="C177" s="50" t="s">
        <v>396</v>
      </c>
      <c r="D177" s="51">
        <f t="shared" ref="D177:E177" si="42">SUM(D178:D186)</f>
        <v>19479.5</v>
      </c>
      <c r="E177" s="51">
        <f t="shared" si="42"/>
        <v>23208.63</v>
      </c>
      <c r="F177" s="52">
        <f t="shared" si="31"/>
        <v>119.14386919582125</v>
      </c>
    </row>
    <row r="178" spans="1:6" ht="12.75" customHeight="1" x14ac:dyDescent="0.2">
      <c r="A178" s="53">
        <v>3231</v>
      </c>
      <c r="B178" s="85" t="s">
        <v>397</v>
      </c>
      <c r="C178" s="50" t="s">
        <v>398</v>
      </c>
      <c r="D178" s="242">
        <v>2319.86</v>
      </c>
      <c r="E178" s="242">
        <v>3615.78</v>
      </c>
      <c r="F178" s="52">
        <f t="shared" si="31"/>
        <v>155.86199167191123</v>
      </c>
    </row>
    <row r="179" spans="1:6" ht="12.75" customHeight="1" x14ac:dyDescent="0.2">
      <c r="A179" s="53">
        <v>3232</v>
      </c>
      <c r="B179" s="85" t="s">
        <v>399</v>
      </c>
      <c r="C179" s="50" t="s">
        <v>400</v>
      </c>
      <c r="D179" s="242">
        <v>78.8</v>
      </c>
      <c r="E179" s="242">
        <v>4618.78</v>
      </c>
      <c r="F179" s="52">
        <f t="shared" si="31"/>
        <v>5861.3959390862947</v>
      </c>
    </row>
    <row r="180" spans="1:6" ht="12.75" customHeight="1" x14ac:dyDescent="0.2">
      <c r="A180" s="53">
        <v>3233</v>
      </c>
      <c r="B180" s="85" t="s">
        <v>401</v>
      </c>
      <c r="C180" s="50" t="s">
        <v>402</v>
      </c>
      <c r="D180" s="242">
        <v>127.41</v>
      </c>
      <c r="E180" s="242">
        <v>791.44</v>
      </c>
      <c r="F180" s="52">
        <f t="shared" si="31"/>
        <v>621.17573188917675</v>
      </c>
    </row>
    <row r="181" spans="1:6" ht="12.75" customHeight="1" x14ac:dyDescent="0.2">
      <c r="A181" s="53">
        <v>3234</v>
      </c>
      <c r="B181" s="85" t="s">
        <v>403</v>
      </c>
      <c r="C181" s="50" t="s">
        <v>404</v>
      </c>
      <c r="D181" s="242">
        <v>1637.79</v>
      </c>
      <c r="E181" s="242">
        <v>1718.19</v>
      </c>
      <c r="F181" s="52">
        <f t="shared" si="31"/>
        <v>104.90905427435753</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4312.16</v>
      </c>
      <c r="E183" s="242">
        <v>2087.84</v>
      </c>
      <c r="F183" s="52">
        <f t="shared" si="31"/>
        <v>48.417498423064089</v>
      </c>
    </row>
    <row r="184" spans="1:6" ht="12.75" customHeight="1" x14ac:dyDescent="0.2">
      <c r="A184" s="53">
        <v>3237</v>
      </c>
      <c r="B184" s="85" t="s">
        <v>409</v>
      </c>
      <c r="C184" s="50" t="s">
        <v>410</v>
      </c>
      <c r="D184" s="242">
        <v>10038.09</v>
      </c>
      <c r="E184" s="242">
        <v>6071.42</v>
      </c>
      <c r="F184" s="52">
        <f t="shared" si="31"/>
        <v>60.483817140511789</v>
      </c>
    </row>
    <row r="185" spans="1:6" ht="12.75" customHeight="1" x14ac:dyDescent="0.2">
      <c r="A185" s="53">
        <v>3238</v>
      </c>
      <c r="B185" s="85" t="s">
        <v>411</v>
      </c>
      <c r="C185" s="50" t="s">
        <v>412</v>
      </c>
      <c r="D185" s="242">
        <v>896.64</v>
      </c>
      <c r="E185" s="242">
        <v>4259.87</v>
      </c>
      <c r="F185" s="52">
        <f t="shared" si="31"/>
        <v>475.09256780870805</v>
      </c>
    </row>
    <row r="186" spans="1:6" ht="12.75" customHeight="1" x14ac:dyDescent="0.2">
      <c r="A186" s="53">
        <v>3239</v>
      </c>
      <c r="B186" s="85" t="s">
        <v>413</v>
      </c>
      <c r="C186" s="50" t="s">
        <v>414</v>
      </c>
      <c r="D186" s="242">
        <v>68.75</v>
      </c>
      <c r="E186" s="242">
        <v>45.31</v>
      </c>
      <c r="F186" s="52">
        <f t="shared" si="31"/>
        <v>65.905454545454546</v>
      </c>
    </row>
    <row r="187" spans="1:6" ht="12.75" customHeight="1" x14ac:dyDescent="0.2">
      <c r="A187" s="53">
        <v>324</v>
      </c>
      <c r="B187" s="85" t="s">
        <v>415</v>
      </c>
      <c r="C187" s="50" t="s">
        <v>416</v>
      </c>
      <c r="D187" s="242">
        <v>7664.46</v>
      </c>
      <c r="E187" s="242"/>
      <c r="F187" s="52">
        <f t="shared" si="31"/>
        <v>0</v>
      </c>
    </row>
    <row r="188" spans="1:6" ht="12.75" customHeight="1" x14ac:dyDescent="0.2">
      <c r="A188" s="53">
        <v>329</v>
      </c>
      <c r="B188" s="85" t="s">
        <v>417</v>
      </c>
      <c r="C188" s="50" t="s">
        <v>418</v>
      </c>
      <c r="D188" s="51">
        <f t="shared" ref="D188:E188" si="43">SUM(D189:D195)</f>
        <v>5386.9500000000007</v>
      </c>
      <c r="E188" s="51">
        <f t="shared" si="43"/>
        <v>2354.3000000000002</v>
      </c>
      <c r="F188" s="52">
        <f t="shared" si="31"/>
        <v>43.7037655816371</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1840.72</v>
      </c>
      <c r="E190" s="242">
        <v>1169</v>
      </c>
      <c r="F190" s="52">
        <f t="shared" si="31"/>
        <v>63.507757833891091</v>
      </c>
    </row>
    <row r="191" spans="1:6" ht="12.75" customHeight="1" x14ac:dyDescent="0.2">
      <c r="A191" s="53">
        <v>3293</v>
      </c>
      <c r="B191" s="85" t="s">
        <v>423</v>
      </c>
      <c r="C191" s="50" t="s">
        <v>424</v>
      </c>
      <c r="D191" s="242">
        <v>386.85</v>
      </c>
      <c r="E191" s="242">
        <v>786.05</v>
      </c>
      <c r="F191" s="52">
        <f t="shared" si="31"/>
        <v>203.19245185472403</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3159.38</v>
      </c>
      <c r="E195" s="242">
        <v>399.25</v>
      </c>
      <c r="F195" s="52">
        <f t="shared" si="31"/>
        <v>12.636973076996119</v>
      </c>
    </row>
    <row r="196" spans="1:6" ht="12.75" customHeight="1" x14ac:dyDescent="0.2">
      <c r="A196" s="53">
        <v>34</v>
      </c>
      <c r="B196" s="232" t="s">
        <v>433</v>
      </c>
      <c r="C196" s="50" t="s">
        <v>434</v>
      </c>
      <c r="D196" s="51">
        <f t="shared" ref="D196:E196" si="44">D197+D202+D210</f>
        <v>635.52</v>
      </c>
      <c r="E196" s="51">
        <f t="shared" si="44"/>
        <v>666.81</v>
      </c>
      <c r="F196" s="52">
        <f t="shared" si="31"/>
        <v>104.92352719033231</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635.52</v>
      </c>
      <c r="E210" s="51">
        <f t="shared" si="47"/>
        <v>666.81</v>
      </c>
      <c r="F210" s="52">
        <f t="shared" si="31"/>
        <v>104.92352719033231</v>
      </c>
    </row>
    <row r="211" spans="1:6" ht="12.75" customHeight="1" x14ac:dyDescent="0.2">
      <c r="A211" s="53">
        <v>3431</v>
      </c>
      <c r="B211" s="232" t="s">
        <v>463</v>
      </c>
      <c r="C211" s="50" t="s">
        <v>464</v>
      </c>
      <c r="D211" s="242">
        <v>635.52</v>
      </c>
      <c r="E211" s="242">
        <v>666.81</v>
      </c>
      <c r="F211" s="52">
        <f t="shared" si="31"/>
        <v>104.92352719033231</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408487.26</v>
      </c>
      <c r="E289" s="51">
        <f t="shared" si="79"/>
        <v>514824.68</v>
      </c>
      <c r="F289" s="52">
        <f t="shared" si="76"/>
        <v>126.03200403361416</v>
      </c>
    </row>
    <row r="290" spans="1:6" ht="12.75" customHeight="1" x14ac:dyDescent="0.2">
      <c r="A290" s="53" t="s">
        <v>606</v>
      </c>
      <c r="B290" s="85" t="s">
        <v>617</v>
      </c>
      <c r="C290" s="50" t="s">
        <v>618</v>
      </c>
      <c r="D290" s="51">
        <f>IF(D6&gt;=D289,D6-D289,0)</f>
        <v>7723.3200000000652</v>
      </c>
      <c r="E290" s="51">
        <f>IF(E6&gt;=E289,E6-E289,0)</f>
        <v>22995.179999999993</v>
      </c>
      <c r="F290" s="52">
        <f t="shared" si="76"/>
        <v>297.73698357700835</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14174.36</v>
      </c>
      <c r="E292" s="242">
        <v>20124.46</v>
      </c>
      <c r="F292" s="52">
        <f t="shared" si="76"/>
        <v>141.97790940825544</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7999.47</v>
      </c>
      <c r="E294" s="242">
        <v>9549.73</v>
      </c>
      <c r="F294" s="52">
        <f t="shared" si="76"/>
        <v>119.37953389412048</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3" t="s">
        <v>631</v>
      </c>
      <c r="B297" s="354"/>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2436.71</v>
      </c>
      <c r="E350" s="51">
        <f t="shared" si="95"/>
        <v>19013.46</v>
      </c>
      <c r="F350" s="52">
        <f t="shared" si="81"/>
        <v>780.29227934386927</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2436.71</v>
      </c>
      <c r="E363" s="51">
        <f t="shared" si="99"/>
        <v>19013.46</v>
      </c>
      <c r="F363" s="52">
        <f t="shared" si="81"/>
        <v>780.29227934386927</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2436.71</v>
      </c>
      <c r="E369" s="51">
        <f t="shared" si="101"/>
        <v>19013.46</v>
      </c>
      <c r="F369" s="52">
        <f t="shared" si="81"/>
        <v>780.29227934386927</v>
      </c>
    </row>
    <row r="370" spans="1:6" ht="12.75" customHeight="1" x14ac:dyDescent="0.2">
      <c r="A370" s="53">
        <v>4221</v>
      </c>
      <c r="B370" s="85" t="s">
        <v>672</v>
      </c>
      <c r="C370" s="50" t="s">
        <v>764</v>
      </c>
      <c r="D370" s="242">
        <v>2436.71</v>
      </c>
      <c r="E370" s="242">
        <v>10286.83</v>
      </c>
      <c r="F370" s="52">
        <f t="shared" si="81"/>
        <v>422.1606182106201</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c r="E376" s="242">
        <v>8726.6299999999992</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2436.71</v>
      </c>
      <c r="E408" s="51">
        <f t="shared" si="111"/>
        <v>19013.46</v>
      </c>
      <c r="F408" s="52">
        <f t="shared" si="81"/>
        <v>780.29227934386927</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16970.509999999998</v>
      </c>
      <c r="E410" s="242">
        <v>17634.12</v>
      </c>
      <c r="F410" s="52">
        <f t="shared" si="81"/>
        <v>103.91037157987593</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416210.58000000007</v>
      </c>
      <c r="E412" s="51">
        <f>E6+E298</f>
        <v>537819.86</v>
      </c>
      <c r="F412" s="52">
        <f t="shared" si="81"/>
        <v>129.21820968606804</v>
      </c>
    </row>
    <row r="413" spans="1:6" ht="12.75" customHeight="1" x14ac:dyDescent="0.2">
      <c r="A413" s="53" t="s">
        <v>606</v>
      </c>
      <c r="B413" s="85" t="s">
        <v>829</v>
      </c>
      <c r="C413" s="50" t="s">
        <v>830</v>
      </c>
      <c r="D413" s="51">
        <f t="shared" ref="D413:E413" si="112">D289+D350</f>
        <v>410923.97000000003</v>
      </c>
      <c r="E413" s="51">
        <f t="shared" si="112"/>
        <v>533838.14</v>
      </c>
      <c r="F413" s="52">
        <f t="shared" si="81"/>
        <v>129.91165738031782</v>
      </c>
    </row>
    <row r="414" spans="1:6" ht="12.75" customHeight="1" x14ac:dyDescent="0.2">
      <c r="A414" s="53" t="s">
        <v>606</v>
      </c>
      <c r="B414" s="85" t="s">
        <v>831</v>
      </c>
      <c r="C414" s="50" t="s">
        <v>832</v>
      </c>
      <c r="D414" s="51">
        <f t="shared" ref="D414:E414" si="113">IF(D412&gt;=D413,D412-D413,0)</f>
        <v>5286.6100000000442</v>
      </c>
      <c r="E414" s="51">
        <f t="shared" si="113"/>
        <v>3981.7199999999721</v>
      </c>
      <c r="F414" s="52">
        <f t="shared" si="81"/>
        <v>75.317074647078925</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2490.34</v>
      </c>
      <c r="F416" s="52" t="str">
        <f t="shared" si="81"/>
        <v>-</v>
      </c>
    </row>
    <row r="417" spans="1:6" ht="12.75" customHeight="1" x14ac:dyDescent="0.2">
      <c r="A417" s="60" t="s">
        <v>835</v>
      </c>
      <c r="B417" s="85" t="s">
        <v>838</v>
      </c>
      <c r="C417" s="61" t="s">
        <v>839</v>
      </c>
      <c r="D417" s="51">
        <f t="shared" ref="D417:E417" si="116">IF(D293-D292+D410-D409&gt;=0,D293-D292+D410-D409,0)</f>
        <v>2796.1499999999978</v>
      </c>
      <c r="E417" s="51">
        <f t="shared" si="116"/>
        <v>0</v>
      </c>
      <c r="F417" s="52">
        <f t="shared" si="81"/>
        <v>0</v>
      </c>
    </row>
    <row r="418" spans="1:6" ht="12.75" customHeight="1" x14ac:dyDescent="0.2">
      <c r="A418" s="55" t="s">
        <v>840</v>
      </c>
      <c r="B418" s="233" t="s">
        <v>841</v>
      </c>
      <c r="C418" s="56" t="s">
        <v>842</v>
      </c>
      <c r="D418" s="62">
        <f t="shared" ref="D418:E418" si="117">D294+D411</f>
        <v>7999.47</v>
      </c>
      <c r="E418" s="62">
        <f t="shared" si="117"/>
        <v>9549.73</v>
      </c>
      <c r="F418" s="57">
        <f t="shared" si="81"/>
        <v>119.37953389412048</v>
      </c>
    </row>
    <row r="419" spans="1:6" s="75" customFormat="1" ht="20.100000000000001" customHeight="1" x14ac:dyDescent="0.2">
      <c r="A419" s="353" t="s">
        <v>843</v>
      </c>
      <c r="B419" s="354"/>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416210.58000000007</v>
      </c>
      <c r="E639" s="51">
        <f t="shared" si="180"/>
        <v>537819.86</v>
      </c>
      <c r="F639" s="52">
        <f t="shared" si="119"/>
        <v>129.21820968606804</v>
      </c>
    </row>
    <row r="640" spans="1:6" ht="12.75" customHeight="1" x14ac:dyDescent="0.2">
      <c r="A640" s="53" t="s">
        <v>606</v>
      </c>
      <c r="B640" s="85" t="s">
        <v>1275</v>
      </c>
      <c r="C640" s="50" t="s">
        <v>1276</v>
      </c>
      <c r="D640" s="51">
        <f t="shared" ref="D640:E640" si="181">D413+D528</f>
        <v>410923.97000000003</v>
      </c>
      <c r="E640" s="51">
        <f t="shared" si="181"/>
        <v>533838.14</v>
      </c>
      <c r="F640" s="52">
        <f t="shared" si="119"/>
        <v>129.91165738031782</v>
      </c>
    </row>
    <row r="641" spans="1:6" ht="12.75" customHeight="1" x14ac:dyDescent="0.2">
      <c r="A641" s="53" t="s">
        <v>606</v>
      </c>
      <c r="B641" s="85" t="s">
        <v>1277</v>
      </c>
      <c r="C641" s="50" t="s">
        <v>1278</v>
      </c>
      <c r="D641" s="51">
        <f t="shared" ref="D641:E641" si="182">IF(D639&gt;=D640,D639-D640,0)</f>
        <v>5286.6100000000442</v>
      </c>
      <c r="E641" s="51">
        <f t="shared" si="182"/>
        <v>3981.7199999999721</v>
      </c>
      <c r="F641" s="52">
        <f t="shared" si="119"/>
        <v>75.317074647078925</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2490.34</v>
      </c>
      <c r="F643" s="52" t="str">
        <f t="shared" si="119"/>
        <v>-</v>
      </c>
    </row>
    <row r="644" spans="1:6" ht="24" x14ac:dyDescent="0.2">
      <c r="A644" s="60" t="s">
        <v>1283</v>
      </c>
      <c r="B644" s="85" t="s">
        <v>1284</v>
      </c>
      <c r="C644" s="61" t="s">
        <v>1283</v>
      </c>
      <c r="D644" s="51">
        <f t="shared" ref="D644:E644" si="185">IF(D417-D416+D638-D637&gt;=0,D417-D416+D638-D637,0)</f>
        <v>2796.1499999999978</v>
      </c>
      <c r="E644" s="51">
        <f t="shared" si="185"/>
        <v>0</v>
      </c>
      <c r="F644" s="52">
        <f t="shared" si="119"/>
        <v>0</v>
      </c>
    </row>
    <row r="645" spans="1:6" ht="24" x14ac:dyDescent="0.2">
      <c r="A645" s="53" t="s">
        <v>606</v>
      </c>
      <c r="B645" s="85" t="s">
        <v>1285</v>
      </c>
      <c r="C645" s="50" t="s">
        <v>1286</v>
      </c>
      <c r="D645" s="51">
        <f t="shared" ref="D645:E645" si="186">IF(D641+D643-D642-D644&gt;=0,D641+D643-D642-D644,0)</f>
        <v>2490.4600000000464</v>
      </c>
      <c r="E645" s="51">
        <f t="shared" si="186"/>
        <v>6472.0599999999722</v>
      </c>
      <c r="F645" s="52">
        <f t="shared" si="119"/>
        <v>259.87407948731772</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3" t="s">
        <v>1291</v>
      </c>
      <c r="B648" s="354"/>
      <c r="C648" s="219"/>
      <c r="D648" s="58"/>
      <c r="E648" s="58"/>
      <c r="F648" s="59"/>
    </row>
    <row r="649" spans="1:6" ht="12.75" customHeight="1" x14ac:dyDescent="0.2">
      <c r="A649" s="53">
        <v>11</v>
      </c>
      <c r="B649" s="85" t="s">
        <v>1292</v>
      </c>
      <c r="C649" s="50" t="s">
        <v>1293</v>
      </c>
      <c r="D649" s="242">
        <v>88.67</v>
      </c>
      <c r="E649" s="242">
        <v>2163.2600000000002</v>
      </c>
      <c r="F649" s="52">
        <f t="shared" ref="F649:F724" si="188">IF(D649&lt;&gt;0,IF(E649/D649&gt;=100,"&gt;&gt;100",E649/D649*100),"-")</f>
        <v>2439.6752001804443</v>
      </c>
    </row>
    <row r="650" spans="1:6" ht="12.75" customHeight="1" x14ac:dyDescent="0.2">
      <c r="A650" s="53" t="s">
        <v>1294</v>
      </c>
      <c r="B650" s="85" t="s">
        <v>1295</v>
      </c>
      <c r="C650" s="50" t="s">
        <v>1294</v>
      </c>
      <c r="D650" s="242">
        <v>441707.08</v>
      </c>
      <c r="E650" s="242">
        <v>551642.80000000005</v>
      </c>
      <c r="F650" s="52">
        <f t="shared" si="188"/>
        <v>124.88882904027712</v>
      </c>
    </row>
    <row r="651" spans="1:6" ht="12.75" customHeight="1" x14ac:dyDescent="0.2">
      <c r="A651" s="53" t="s">
        <v>1296</v>
      </c>
      <c r="B651" s="85" t="s">
        <v>1297</v>
      </c>
      <c r="C651" s="50" t="s">
        <v>1296</v>
      </c>
      <c r="D651" s="242">
        <v>439632.49</v>
      </c>
      <c r="E651" s="242">
        <v>547677.72</v>
      </c>
      <c r="F651" s="52">
        <f t="shared" si="188"/>
        <v>124.57626141325451</v>
      </c>
    </row>
    <row r="652" spans="1:6" ht="24" x14ac:dyDescent="0.2">
      <c r="A652" s="53">
        <v>11</v>
      </c>
      <c r="B652" s="85" t="s">
        <v>1298</v>
      </c>
      <c r="C652" s="50" t="s">
        <v>1299</v>
      </c>
      <c r="D652" s="51">
        <f t="shared" ref="D652:E652" si="189">+D649+D650-D651</f>
        <v>2163.2600000000093</v>
      </c>
      <c r="E652" s="51">
        <f t="shared" si="189"/>
        <v>6128.3400000000838</v>
      </c>
      <c r="F652" s="52">
        <f t="shared" si="188"/>
        <v>283.29188354613211</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26</v>
      </c>
      <c r="E654" s="262">
        <v>27</v>
      </c>
      <c r="F654" s="52">
        <f t="shared" si="188"/>
        <v>103.84615384615385</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26</v>
      </c>
      <c r="E656" s="262">
        <v>27</v>
      </c>
      <c r="F656" s="52">
        <f t="shared" si="188"/>
        <v>103.84615384615385</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12817.41</v>
      </c>
      <c r="E676" s="242">
        <v>23319.64</v>
      </c>
      <c r="F676" s="52">
        <f t="shared" si="188"/>
        <v>181.93722444706069</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84858.04</v>
      </c>
      <c r="E710" s="242">
        <v>91173.7</v>
      </c>
      <c r="F710" s="52">
        <f t="shared" si="188"/>
        <v>107.4426182834296</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4065.06</v>
      </c>
      <c r="F716" s="52" t="str">
        <f t="shared" si="188"/>
        <v>-</v>
      </c>
    </row>
    <row r="717" spans="1:6" ht="12.75" customHeight="1" x14ac:dyDescent="0.2">
      <c r="A717" s="53">
        <v>31215</v>
      </c>
      <c r="B717" s="85" t="s">
        <v>1411</v>
      </c>
      <c r="C717" s="50" t="s">
        <v>1412</v>
      </c>
      <c r="D717" s="242">
        <v>1128.1400000000001</v>
      </c>
      <c r="E717" s="242">
        <v>398.16</v>
      </c>
      <c r="F717" s="52">
        <f t="shared" si="188"/>
        <v>35.29349194248941</v>
      </c>
    </row>
    <row r="718" spans="1:6" ht="12.75" customHeight="1" x14ac:dyDescent="0.2">
      <c r="A718" s="53">
        <v>32121</v>
      </c>
      <c r="B718" s="85" t="s">
        <v>1413</v>
      </c>
      <c r="C718" s="50" t="s">
        <v>1414</v>
      </c>
      <c r="D718" s="242">
        <v>2636.01</v>
      </c>
      <c r="E718" s="242">
        <v>4062.37</v>
      </c>
      <c r="F718" s="52">
        <f t="shared" si="188"/>
        <v>154.11056862454998</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3381.11</v>
      </c>
      <c r="E720" s="242">
        <v>1075.5899999999999</v>
      </c>
      <c r="F720" s="52">
        <f t="shared" si="188"/>
        <v>31.811742297647811</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3136.51</v>
      </c>
      <c r="E722" s="242">
        <v>2571.9499999999998</v>
      </c>
      <c r="F722" s="52">
        <f t="shared" si="188"/>
        <v>82.000376214327375</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1840.72</v>
      </c>
      <c r="E726" s="242">
        <v>1169</v>
      </c>
      <c r="F726" s="52">
        <f t="shared" si="190"/>
        <v>63.507757833891091</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9" t="s">
        <v>1942</v>
      </c>
      <c r="B983" s="350"/>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zoomScale="120" zoomScaleNormal="120" workbookViewId="0">
      <selection activeCell="C20" sqref="C2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5" t="s">
        <v>31</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1966</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54085.04</v>
      </c>
      <c r="E6" s="229">
        <f t="shared" si="0"/>
        <v>70521.26999999999</v>
      </c>
      <c r="F6" s="230">
        <f t="shared" ref="F6:F260" si="1">IF(D6&gt;0,IF(E6/D6&gt;=100,"&gt;&gt;100",E6/D6*100),"-")</f>
        <v>130.38960496285108</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43107.79</v>
      </c>
      <c r="E7" s="104">
        <f t="shared" si="2"/>
        <v>53725.069999999992</v>
      </c>
      <c r="F7" s="93">
        <f t="shared" si="1"/>
        <v>124.62960870877396</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43107.79</v>
      </c>
      <c r="E12" s="104">
        <f t="shared" si="3"/>
        <v>53725.069999999992</v>
      </c>
      <c r="F12" s="93">
        <f t="shared" si="1"/>
        <v>124.62960870877396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13537.02</v>
      </c>
      <c r="E13" s="104">
        <f t="shared" si="4"/>
        <v>13327.68</v>
      </c>
      <c r="F13" s="93">
        <f t="shared" si="1"/>
        <v>98.453573977138248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13955.69</v>
      </c>
      <c r="E15" s="247">
        <v>13955.69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418.67</v>
      </c>
      <c r="E18" s="247">
        <v>628.01</v>
      </c>
      <c r="F18" s="93">
        <f t="shared" si="1"/>
        <v>150.00119425800747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29568.25</v>
      </c>
      <c r="E19" s="104">
        <f t="shared" si="5"/>
        <v>40394.869999999995</v>
      </c>
      <c r="F19" s="93">
        <f t="shared" si="1"/>
        <v>136.61569419901414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81632.95</v>
      </c>
      <c r="E20" s="247">
        <v>91919.78</v>
      </c>
      <c r="F20" s="93">
        <f t="shared" si="1"/>
        <v>112.60132091269519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3924.4</v>
      </c>
      <c r="E22" s="247">
        <v>3924.4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35289.43</v>
      </c>
      <c r="E26" s="247">
        <v>44015.94</v>
      </c>
      <c r="F26" s="93">
        <f t="shared" si="1"/>
        <v>124.72839600979671</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91278.53</v>
      </c>
      <c r="E28" s="247">
        <v>99465.25</v>
      </c>
      <c r="F28" s="93">
        <f t="shared" si="1"/>
        <v>108.96894373737176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2.52</v>
      </c>
      <c r="E35" s="104">
        <f t="shared" si="7"/>
        <v>2.52</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2.52</v>
      </c>
      <c r="E37" s="247">
        <v>2.52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23781.02</v>
      </c>
      <c r="E54" s="247">
        <v>24748.45</v>
      </c>
      <c r="F54" s="93">
        <f t="shared" si="1"/>
        <v>104.0680761380294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23781.02</v>
      </c>
      <c r="E55" s="247">
        <v>24748.45</v>
      </c>
      <c r="F55" s="93">
        <f t="shared" si="1"/>
        <v>104.0680761380294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10977.25</v>
      </c>
      <c r="E68" s="104">
        <f t="shared" si="13"/>
        <v>16796.2</v>
      </c>
      <c r="F68" s="93">
        <f t="shared" si="1"/>
        <v>153.00917807283244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2163.2600000000002</v>
      </c>
      <c r="E69" s="104">
        <f t="shared" si="14"/>
        <v>6128.34</v>
      </c>
      <c r="F69" s="93">
        <f t="shared" si="1"/>
        <v>283.29188354612944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2163.2600000000002</v>
      </c>
      <c r="E70" s="104">
        <f t="shared" si="15"/>
        <v>6128.34</v>
      </c>
      <c r="F70" s="93">
        <f t="shared" si="1"/>
        <v>283.29188354612944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2163.2600000000002</v>
      </c>
      <c r="E72" s="247">
        <v>6128.34</v>
      </c>
      <c r="F72" s="93">
        <f t="shared" si="1"/>
        <v>283.29188354612944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814.37</v>
      </c>
      <c r="E78" s="104">
        <f>E79+SUM(E82:E84)-E85+E86</f>
        <v>1118.1300000000001</v>
      </c>
      <c r="F78" s="93">
        <f t="shared" si="1"/>
        <v>137.29999877205694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101.66</v>
      </c>
      <c r="E84" s="247">
        <v>101.66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712.71</v>
      </c>
      <c r="E86" s="247">
        <v>1016.47</v>
      </c>
      <c r="F86" s="93">
        <f t="shared" si="1"/>
        <v>142.62042064794937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7999.62</v>
      </c>
      <c r="E146" s="104">
        <f t="shared" si="26"/>
        <v>9549.73</v>
      </c>
      <c r="F146" s="93">
        <f t="shared" si="1"/>
        <v>119.37729542153252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7999.62</v>
      </c>
      <c r="E159" s="247">
        <v>9549.73</v>
      </c>
      <c r="F159" s="93">
        <f t="shared" si="1"/>
        <v>119.37729542153252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2264</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54085.040000000008</v>
      </c>
      <c r="E175" s="104">
        <f t="shared" si="30"/>
        <v>70521.26999999999</v>
      </c>
      <c r="F175" s="93">
        <f t="shared" si="1"/>
        <v>130.38960496285105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487.19</v>
      </c>
      <c r="E176" s="104">
        <f t="shared" si="31"/>
        <v>774.31</v>
      </c>
      <c r="F176" s="93">
        <f t="shared" si="1"/>
        <v>158.9338861635091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486.79</v>
      </c>
      <c r="E177" s="104">
        <f t="shared" si="32"/>
        <v>773.91</v>
      </c>
      <c r="F177" s="93">
        <f t="shared" si="1"/>
        <v>158.98231270157561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486.79</v>
      </c>
      <c r="E188" s="247">
        <v>773.91</v>
      </c>
      <c r="F188" s="93">
        <f t="shared" si="1"/>
        <v>158.98231270157561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0.4</v>
      </c>
      <c r="E189" s="247">
        <v>0.4</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53597.850000000006</v>
      </c>
      <c r="E237" s="104">
        <f t="shared" si="41"/>
        <v>69746.959999999992</v>
      </c>
      <c r="F237" s="93">
        <f t="shared" si="1"/>
        <v>130.13014514574741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43107.67</v>
      </c>
      <c r="E238" s="104">
        <f t="shared" si="42"/>
        <v>53725.17</v>
      </c>
      <c r="F238" s="93">
        <f t="shared" si="1"/>
        <v>124.63018762090365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43107.67</v>
      </c>
      <c r="E239" s="104">
        <f t="shared" si="43"/>
        <v>53725.17</v>
      </c>
      <c r="F239" s="93">
        <f t="shared" si="1"/>
        <v>124.63018762090365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43107.67</v>
      </c>
      <c r="E240" s="247">
        <v>53725.17</v>
      </c>
      <c r="F240" s="93">
        <f t="shared" si="1"/>
        <v>124.63018762090365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2490.4600000000028</v>
      </c>
      <c r="E245" s="104">
        <f t="shared" si="45"/>
        <v>6472.0600000000013</v>
      </c>
      <c r="F245" s="93">
        <f t="shared" si="1"/>
        <v>259.8740794873234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20124.580000000002</v>
      </c>
      <c r="E246" s="104">
        <f t="shared" si="46"/>
        <v>24766.18</v>
      </c>
      <c r="F246" s="93">
        <f t="shared" si="1"/>
        <v>123.06433227426361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20124.580000000002</v>
      </c>
      <c r="E247" s="247">
        <v>24766.18</v>
      </c>
      <c r="F247" s="93">
        <f t="shared" si="1"/>
        <v>123.06433227426361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17634.12</v>
      </c>
      <c r="E250" s="104">
        <f t="shared" si="47"/>
        <v>18294.12</v>
      </c>
      <c r="F250" s="93">
        <f t="shared" si="1"/>
        <v>103.7427441800328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17634.12</v>
      </c>
      <c r="E252" s="247">
        <v>18294.12</v>
      </c>
      <c r="F252" s="93">
        <f t="shared" si="1"/>
        <v>103.7427441800328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7999.72</v>
      </c>
      <c r="E255" s="247">
        <v>9549.73</v>
      </c>
      <c r="F255" s="93">
        <f t="shared" si="1"/>
        <v>119.37580315311035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1291</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7999.62</v>
      </c>
      <c r="E265" s="247">
        <v>9549.73</v>
      </c>
      <c r="F265" s="93">
        <f t="shared" si="50"/>
        <v>119.37729542153252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444.87</v>
      </c>
      <c r="E268" s="247">
        <v>748.61</v>
      </c>
      <c r="F268" s="93">
        <f t="shared" si="50"/>
        <v>168.27612560972869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267.83999999999997</v>
      </c>
      <c r="E269" s="247">
        <v>267.86</v>
      </c>
      <c r="F269" s="93">
        <f t="shared" si="50"/>
        <v>100.00746714456395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486.79</v>
      </c>
      <c r="E287" s="247">
        <v>773.91</v>
      </c>
      <c r="F287" s="93">
        <f t="shared" si="50"/>
        <v>158.98231270157561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0.4</v>
      </c>
      <c r="E289" s="247">
        <v>0.4</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20.71</v>
      </c>
      <c r="E295" s="247">
        <v>20.71</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466.08</v>
      </c>
      <c r="E302" s="247">
        <v>753.2</v>
      </c>
      <c r="F302" s="93">
        <f t="shared" si="50"/>
        <v>161.60315825609339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76" workbookViewId="0">
      <selection activeCell="A115" sqref="A115:XFD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60" t="s">
        <v>2532</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410923.97</v>
      </c>
      <c r="E114" s="81">
        <f t="shared" si="22"/>
        <v>533838.14</v>
      </c>
      <c r="F114" s="63">
        <f t="shared" si="1"/>
        <v>129.91165738031785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410923.97</v>
      </c>
      <c r="E115" s="81">
        <f t="shared" si="23"/>
        <v>533838.14</v>
      </c>
      <c r="F115" s="63">
        <f t="shared" si="1"/>
        <v>129.91165738031785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312">
        <v>410923.97</v>
      </c>
      <c r="E116" s="312">
        <v>533838.14</v>
      </c>
      <c r="F116" s="63">
        <f t="shared" si="1"/>
        <v>129.91165738031785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410923.97</v>
      </c>
      <c r="E141" s="106">
        <f t="shared" si="28"/>
        <v>533838.14</v>
      </c>
      <c r="F141" s="82">
        <f t="shared" si="1"/>
        <v>129.91165738031785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15 D117:E141">
    <cfRule type="cellIs" dxfId="7" priority="3" operator="lessThan">
      <formula>-0.001</formula>
    </cfRule>
  </conditionalFormatting>
  <conditionalFormatting sqref="D116:E116">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tabSelected="1" workbookViewId="0">
      <selection activeCell="B22" sqref="B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topLeftCell="A75"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8"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487.19</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521983.41000000003</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503629.95</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398851.92</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101349.7</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666.01</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2762.32</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18353.46</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521696.29000000004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503342.83</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398851.92</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101349.7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666.01</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2475.1999999999998</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18353.46</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774.30999999999767</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774.31000000000006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773.91000000000008</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773.91000000000008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575.35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198.56</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0.4</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2856</v>
      </c>
      <c r="B1" s="367"/>
      <c r="C1" s="367"/>
      <c r="D1" s="367"/>
      <c r="E1" s="71" t="s">
        <v>2998</v>
      </c>
      <c r="F1" s="71"/>
      <c r="G1" s="71"/>
      <c r="H1" s="71"/>
      <c r="I1" s="71"/>
      <c r="J1" s="71"/>
      <c r="K1" s="71"/>
      <c r="L1" s="71"/>
      <c r="M1" s="71"/>
      <c r="N1" s="71"/>
      <c r="O1" s="71"/>
      <c r="P1" s="71"/>
    </row>
    <row r="2" spans="1:16" ht="37.5" customHeight="1" x14ac:dyDescent="0.2">
      <c r="A2" s="368" t="s">
        <v>2999</v>
      </c>
      <c r="B2" s="367"/>
      <c r="C2" s="367"/>
      <c r="D2" s="367"/>
    </row>
    <row r="3" spans="1:16" ht="29.25" customHeight="1" x14ac:dyDescent="0.2">
      <c r="A3" s="125" t="s">
        <v>3000</v>
      </c>
      <c r="B3" s="126" t="s">
        <v>3001</v>
      </c>
      <c r="C3" s="127" t="s">
        <v>3002</v>
      </c>
      <c r="D3" s="123"/>
      <c r="E3" s="124">
        <f>E4+E14+E20+E277+E311+E314+E316</f>
        <v>0</v>
      </c>
      <c r="F3" s="124">
        <f>F4+F14+F20+F277+F311+F314+F316</f>
        <v>1</v>
      </c>
      <c r="G3" s="124">
        <f>IF(RefStr!C12&lt;&gt;"",INT(VALUE(MID(RefStr!C12,1,4))),0)</f>
        <v>45334</v>
      </c>
      <c r="H3" s="128">
        <f>IF(RefStr!C12&lt;&gt;"",INT(VALUE(MID(RefStr!C12,6,2))),0)</f>
        <v>23</v>
      </c>
      <c r="I3" s="129">
        <f>RefStr!C10*1</f>
        <v>21</v>
      </c>
      <c r="J3" s="130" t="str">
        <f>RefStr!H7</f>
        <v>DA</v>
      </c>
      <c r="K3" s="128" t="str">
        <f>RefStr!H9</f>
        <v>DA</v>
      </c>
      <c r="L3" s="128" t="str">
        <f>RefStr!H10</f>
        <v>NE</v>
      </c>
      <c r="M3" s="128" t="str">
        <f>RefStr!H8</f>
        <v>DA</v>
      </c>
      <c r="N3" s="128" t="str">
        <f>RefStr!H11</f>
        <v>DA</v>
      </c>
      <c r="O3" s="131">
        <f>RefStr!C6</f>
        <v>30291</v>
      </c>
      <c r="P3" s="71"/>
    </row>
    <row r="4" spans="1:16" ht="19.5" customHeight="1" x14ac:dyDescent="0.2">
      <c r="A4" s="372" t="s">
        <v>3003</v>
      </c>
      <c r="B4" s="373"/>
      <c r="C4" s="374"/>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3016</v>
      </c>
      <c r="B14" s="370"/>
      <c r="C14" s="37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9" t="s">
        <v>3022</v>
      </c>
      <c r="B20" s="370"/>
      <c r="C20" s="371"/>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31</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36</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35</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3313</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DANIJELA-PC</cp:lastModifiedBy>
  <cp:lastPrinted>2024-01-29T11:04:03Z</cp:lastPrinted>
  <dcterms:created xsi:type="dcterms:W3CDTF">2022-04-01T05:14:30Z</dcterms:created>
  <dcterms:modified xsi:type="dcterms:W3CDTF">2024-01-29T12:12:21Z</dcterms:modified>
</cp:coreProperties>
</file>